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5F0A4C11-9BA2-4F2C-BE06-8AA7684D527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3" r:id="rId1"/>
    <sheet name="MYP, MS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3" l="1"/>
  <c r="K16" i="2" l="1"/>
  <c r="O16" i="2" l="1"/>
  <c r="N16" i="2"/>
  <c r="M16" i="2"/>
  <c r="L16" i="2"/>
  <c r="AI15" i="3" l="1"/>
  <c r="AH15" i="3"/>
  <c r="AG15" i="3"/>
  <c r="AF15" i="3"/>
  <c r="AE15" i="3"/>
  <c r="AD15" i="3"/>
  <c r="AC15" i="3"/>
  <c r="AA15" i="3"/>
  <c r="I21" i="3" s="1"/>
  <c r="Z15" i="3"/>
  <c r="H21" i="3" s="1"/>
  <c r="Y15" i="3"/>
  <c r="G21" i="3" s="1"/>
  <c r="X15" i="3"/>
  <c r="F21" i="3" s="1"/>
  <c r="W15" i="3"/>
  <c r="E21" i="3" s="1"/>
  <c r="V15" i="3"/>
  <c r="T15" i="3"/>
  <c r="S15" i="3"/>
  <c r="R15" i="3"/>
  <c r="Q15" i="3"/>
  <c r="P15" i="3"/>
  <c r="O15" i="3"/>
  <c r="O19" i="3" s="1"/>
  <c r="O22" i="3" s="1"/>
  <c r="M15" i="3"/>
  <c r="L15" i="3"/>
  <c r="K15" i="3"/>
  <c r="J15" i="3"/>
  <c r="I15" i="3"/>
  <c r="H15" i="3"/>
  <c r="H19" i="3" s="1"/>
  <c r="G15" i="3"/>
  <c r="G19" i="3" s="1"/>
  <c r="F15" i="3"/>
  <c r="F19" i="3" s="1"/>
  <c r="E15" i="3"/>
  <c r="E19" i="3" s="1"/>
  <c r="L19" i="3" l="1"/>
  <c r="K19" i="3"/>
  <c r="N15" i="3"/>
  <c r="I19" i="3"/>
  <c r="M19" i="3" s="1"/>
  <c r="E22" i="3"/>
  <c r="G22" i="3"/>
  <c r="D16" i="3"/>
  <c r="N21" i="3"/>
  <c r="AB15" i="3" s="1"/>
  <c r="M21" i="3"/>
  <c r="K21" i="3"/>
  <c r="F22" i="3"/>
  <c r="H22" i="3"/>
  <c r="L22" i="3" s="1"/>
  <c r="L21" i="3"/>
  <c r="K22" i="3" l="1"/>
  <c r="I22" i="3"/>
  <c r="M22" i="3" s="1"/>
  <c r="N22" i="3"/>
  <c r="AS13" i="2"/>
  <c r="AQ13" i="2"/>
  <c r="AR13" i="2" s="1"/>
  <c r="AP13" i="2"/>
  <c r="AO13" i="2"/>
  <c r="AN13" i="2"/>
  <c r="AM13" i="2"/>
  <c r="AG13" i="2"/>
  <c r="K18" i="2" s="1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I19" i="2" s="1"/>
  <c r="H13" i="2"/>
  <c r="H17" i="2" s="1"/>
  <c r="G13" i="2"/>
  <c r="G17" i="2" s="1"/>
  <c r="G19" i="2" s="1"/>
  <c r="F13" i="2"/>
  <c r="F17" i="2" s="1"/>
  <c r="E13" i="2"/>
  <c r="E17" i="2" s="1"/>
  <c r="E19" i="2" s="1"/>
  <c r="V13" i="2" l="1"/>
  <c r="N17" i="2"/>
  <c r="M17" i="2"/>
  <c r="O17" i="2"/>
  <c r="J13" i="2"/>
  <c r="K19" i="2"/>
  <c r="J19" i="2" s="1"/>
  <c r="L17" i="2"/>
  <c r="J17" i="2"/>
  <c r="F18" i="2"/>
  <c r="H18" i="2"/>
  <c r="H19" i="2" s="1"/>
  <c r="M19" i="2" s="1"/>
  <c r="F19" i="2"/>
  <c r="O19" i="2"/>
  <c r="O18" i="2"/>
  <c r="J18" i="2"/>
  <c r="M18" i="2"/>
  <c r="AF13" i="2"/>
  <c r="N18" i="2" l="1"/>
  <c r="L18" i="2"/>
  <c r="N19" i="2"/>
  <c r="L19" i="2"/>
</calcChain>
</file>

<file path=xl/sharedStrings.xml><?xml version="1.0" encoding="utf-8"?>
<sst xmlns="http://schemas.openxmlformats.org/spreadsheetml/2006/main" count="192" uniqueCount="71">
  <si>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</si>
  <si>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</si>
  <si>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</si>
  <si>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</si>
  <si>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</si>
  <si>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</si>
  <si>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</si>
  <si>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</si>
  <si>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</si>
  <si>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</si>
  <si>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</si>
  <si>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</si>
  <si>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</si>
  <si>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</si>
  <si>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PuPe</t>
  </si>
  <si>
    <t>PuPe = Puijon Pesis  (2009)</t>
  </si>
  <si>
    <t>PuPe  2</t>
  </si>
  <si>
    <t>6.</t>
  </si>
  <si>
    <t>4.</t>
  </si>
  <si>
    <t>1.</t>
  </si>
  <si>
    <t>Nestori Moisio</t>
  </si>
  <si>
    <t>25.3.1999   Vaasa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</si>
  <si>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</si>
  <si>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</si>
  <si>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</si>
  <si>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</si>
  <si>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</si>
  <si>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</si>
  <si>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</si>
  <si>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</si>
  <si>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</si>
  <si>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</si>
  <si>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</si>
  <si>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PKP</t>
  </si>
  <si>
    <t>8.</t>
  </si>
  <si>
    <t>10.</t>
  </si>
  <si>
    <t>3.</t>
  </si>
  <si>
    <t xml:space="preserve">  Kärkilyönnit (KL),  pesänvälit</t>
  </si>
  <si>
    <t>Ylempi loppusarja</t>
  </si>
  <si>
    <t>Alempi loppusarja</t>
  </si>
  <si>
    <t xml:space="preserve"> Arvo-ottelut</t>
  </si>
  <si>
    <t>Mitalit</t>
  </si>
  <si>
    <t>0 &gt; 1</t>
  </si>
  <si>
    <t>1 &gt; 2</t>
  </si>
  <si>
    <t>2 &gt; 3</t>
  </si>
  <si>
    <t>3 &gt; k</t>
  </si>
  <si>
    <t>IL</t>
  </si>
  <si>
    <t>LL</t>
  </si>
  <si>
    <t>hSM</t>
  </si>
  <si>
    <t>K</t>
  </si>
  <si>
    <t>H</t>
  </si>
  <si>
    <t>P</t>
  </si>
  <si>
    <t>suomensarja</t>
  </si>
  <si>
    <t>ykköspesis</t>
  </si>
  <si>
    <t>Yhteensä</t>
  </si>
  <si>
    <t>Pesispörssi</t>
  </si>
  <si>
    <t>URA SUPERISSA</t>
  </si>
  <si>
    <t>ka/KL</t>
  </si>
  <si>
    <t>Ottelu</t>
  </si>
  <si>
    <t>1.  ottelu</t>
  </si>
  <si>
    <t>Lyöty</t>
  </si>
  <si>
    <t>Tuotu</t>
  </si>
  <si>
    <t>KAIKKI</t>
  </si>
  <si>
    <t>Kunnari</t>
  </si>
  <si>
    <t>5.</t>
  </si>
  <si>
    <t>JoMa</t>
  </si>
  <si>
    <t>ENSIMMÄISET RUNKOSARJASSA</t>
  </si>
  <si>
    <t>09.07. 2021  JymyJussit - JoMa  0-1  (1-1, 1-5)</t>
  </si>
  <si>
    <t xml:space="preserve">  22 v   3 kk 14 pv</t>
  </si>
  <si>
    <t>PKP = Puurtilan Kisa-Pojat  (1948),  kasvattajaseura</t>
  </si>
  <si>
    <t>JoMa = Joensuun Maila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</si>
</sst>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4" fillId="2" borderId="0" xfId="0" applyFont="1" applyFill="1"/>
    <xf numFmtId="0" fontId="3" fillId="3" borderId="2" xfId="0" applyFont="1" applyFill="1" applyBorder="1" applyAlignment="1">
      <alignment horizontal="center"/>
    </xf>
    <xf numFmtId="0" fontId="5" fillId="0" borderId="0" xfId="0" applyFont="1"/>
    <xf numFmtId="0" fontId="2" fillId="3" borderId="9" xfId="0" applyFont="1" applyFill="1" applyBorder="1" applyAlignment="1">
      <alignment horizontal="left"/>
    </xf>
    <xf numFmtId="0" fontId="2" fillId="5" borderId="6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4" fillId="0" borderId="0" xfId="0" applyFont="1"/>
    <xf numFmtId="0" fontId="5" fillId="2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0" fontId="2" fillId="7" borderId="3" xfId="1" applyNumberFormat="1" applyFont="1" applyFill="1" applyBorder="1" applyAlignment="1">
      <alignment horizontal="center"/>
    </xf>
    <xf numFmtId="164" fontId="2" fillId="7" borderId="3" xfId="1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164" fontId="2" fillId="5" borderId="1" xfId="1" applyNumberFormat="1" applyFont="1" applyFill="1" applyBorder="1" applyAlignment="1">
      <alignment horizontal="center"/>
    </xf>
    <xf numFmtId="0" fontId="6" fillId="2" borderId="0" xfId="0" applyFont="1" applyFill="1"/>
    <xf numFmtId="165" fontId="2" fillId="3" borderId="3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6" fillId="0" borderId="0" xfId="0" applyFont="1"/>
    <xf numFmtId="0" fontId="3" fillId="5" borderId="2" xfId="0" applyFont="1" applyFill="1" applyBorder="1"/>
    <xf numFmtId="0" fontId="5" fillId="3" borderId="2" xfId="0" applyFont="1" applyFill="1" applyBorder="1"/>
    <xf numFmtId="0" fontId="7" fillId="2" borderId="0" xfId="0" applyFont="1" applyFill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/>
    <xf numFmtId="0" fontId="5" fillId="5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right"/>
    </xf>
    <xf numFmtId="0" fontId="2" fillId="5" borderId="8" xfId="0" applyFont="1" applyFill="1" applyBorder="1"/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9" xfId="1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05"/>
  <sheetViews>
    <sheetView tabSelected="1" zoomScale="97" zoomScaleNormal="97" workbookViewId="0"/>
  </sheetViews>
  <sheetFormatPr defaultRowHeight="15" x14ac:dyDescent="0.25"/>
  <cols>
    <col min="1" max="1" width="0.7109375" style="66" customWidth="1"/>
    <col min="2" max="2" width="6.7109375" style="111" customWidth="1"/>
    <col min="3" max="3" width="6.7109375" style="110" customWidth="1"/>
    <col min="4" max="4" width="9.140625" style="111" customWidth="1"/>
    <col min="5" max="12" width="5.7109375" style="110" customWidth="1"/>
    <col min="13" max="13" width="6" style="110" customWidth="1"/>
    <col min="14" max="14" width="8.85546875" style="110" customWidth="1"/>
    <col min="15" max="15" width="0.7109375" style="16" customWidth="1"/>
    <col min="16" max="20" width="5.7109375" style="110" customWidth="1"/>
    <col min="21" max="21" width="8.7109375" style="110" customWidth="1"/>
    <col min="22" max="22" width="0.7109375" style="16" customWidth="1"/>
    <col min="23" max="27" width="5.7109375" style="110" customWidth="1"/>
    <col min="28" max="28" width="8.7109375" style="110" customWidth="1"/>
    <col min="29" max="29" width="0.7109375" style="16" customWidth="1"/>
    <col min="30" max="35" width="5.7109375" style="110" customWidth="1"/>
    <col min="36" max="36" width="88.7109375" style="74" customWidth="1"/>
    <col min="37" max="16384" width="9.140625" style="66"/>
  </cols>
  <sheetData>
    <row r="1" spans="1:37" ht="15.75" customHeight="1" x14ac:dyDescent="0.25">
      <c r="A1" s="64"/>
      <c r="B1" s="1" t="s">
        <v>20</v>
      </c>
      <c r="C1" s="2"/>
      <c r="D1" s="3"/>
      <c r="E1" s="4" t="s">
        <v>21</v>
      </c>
      <c r="F1" s="4"/>
      <c r="G1" s="5"/>
      <c r="H1" s="5"/>
      <c r="I1" s="5"/>
      <c r="J1" s="5"/>
      <c r="K1" s="5"/>
      <c r="L1" s="5"/>
      <c r="M1" s="5"/>
      <c r="N1" s="2"/>
      <c r="O1" s="65"/>
      <c r="P1" s="5"/>
      <c r="Q1" s="2"/>
      <c r="R1" s="2"/>
      <c r="S1" s="2"/>
      <c r="T1" s="2"/>
      <c r="U1" s="2"/>
      <c r="V1" s="65"/>
      <c r="W1" s="2"/>
      <c r="X1" s="2"/>
      <c r="Y1" s="2"/>
      <c r="Z1" s="2"/>
      <c r="AA1" s="2"/>
      <c r="AB1" s="2"/>
      <c r="AC1" s="65"/>
      <c r="AD1" s="2"/>
      <c r="AE1" s="2"/>
      <c r="AF1" s="2"/>
      <c r="AG1" s="2"/>
      <c r="AH1" s="2"/>
      <c r="AI1" s="2"/>
      <c r="AJ1" s="64"/>
    </row>
    <row r="2" spans="1:37" s="73" customFormat="1" ht="15" customHeight="1" x14ac:dyDescent="0.2">
      <c r="A2" s="64"/>
      <c r="B2" s="67" t="s">
        <v>31</v>
      </c>
      <c r="C2" s="2"/>
      <c r="D2" s="3"/>
      <c r="E2" s="68" t="s">
        <v>7</v>
      </c>
      <c r="F2" s="69"/>
      <c r="G2" s="69"/>
      <c r="H2" s="26"/>
      <c r="I2" s="70" t="s">
        <v>37</v>
      </c>
      <c r="J2" s="7"/>
      <c r="K2" s="69"/>
      <c r="L2" s="69"/>
      <c r="M2" s="26"/>
      <c r="N2" s="6"/>
      <c r="O2" s="8"/>
      <c r="P2" s="22" t="s">
        <v>38</v>
      </c>
      <c r="Q2" s="26"/>
      <c r="R2" s="26"/>
      <c r="S2" s="26"/>
      <c r="T2" s="33"/>
      <c r="U2" s="35"/>
      <c r="V2" s="12"/>
      <c r="W2" s="22" t="s">
        <v>39</v>
      </c>
      <c r="X2" s="26"/>
      <c r="Y2" s="26"/>
      <c r="Z2" s="26"/>
      <c r="AA2" s="26"/>
      <c r="AB2" s="11"/>
      <c r="AC2" s="12"/>
      <c r="AD2" s="71" t="s">
        <v>40</v>
      </c>
      <c r="AE2" s="69"/>
      <c r="AF2" s="69"/>
      <c r="AG2" s="72"/>
      <c r="AH2" s="69" t="s">
        <v>41</v>
      </c>
      <c r="AI2" s="6"/>
      <c r="AJ2" s="64"/>
      <c r="AK2" s="66"/>
    </row>
    <row r="3" spans="1:37" s="73" customFormat="1" ht="15" customHeight="1" x14ac:dyDescent="0.2">
      <c r="A3" s="64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42</v>
      </c>
      <c r="K3" s="9" t="s">
        <v>43</v>
      </c>
      <c r="L3" s="9" t="s">
        <v>44</v>
      </c>
      <c r="M3" s="9" t="s">
        <v>45</v>
      </c>
      <c r="N3" s="9" t="s">
        <v>9</v>
      </c>
      <c r="O3" s="12"/>
      <c r="P3" s="9" t="s">
        <v>2</v>
      </c>
      <c r="Q3" s="9" t="s">
        <v>6</v>
      </c>
      <c r="R3" s="11" t="s">
        <v>4</v>
      </c>
      <c r="S3" s="9" t="s">
        <v>5</v>
      </c>
      <c r="T3" s="9" t="s">
        <v>8</v>
      </c>
      <c r="U3" s="9" t="s">
        <v>9</v>
      </c>
      <c r="V3" s="12"/>
      <c r="W3" s="9" t="s">
        <v>2</v>
      </c>
      <c r="X3" s="9" t="s">
        <v>6</v>
      </c>
      <c r="Y3" s="11" t="s">
        <v>4</v>
      </c>
      <c r="Z3" s="9" t="s">
        <v>5</v>
      </c>
      <c r="AA3" s="9" t="s">
        <v>8</v>
      </c>
      <c r="AB3" s="9" t="s">
        <v>9</v>
      </c>
      <c r="AC3" s="12"/>
      <c r="AD3" s="9" t="s">
        <v>46</v>
      </c>
      <c r="AE3" s="9" t="s">
        <v>47</v>
      </c>
      <c r="AF3" s="11" t="s">
        <v>48</v>
      </c>
      <c r="AG3" s="11" t="s">
        <v>49</v>
      </c>
      <c r="AH3" s="13" t="s">
        <v>50</v>
      </c>
      <c r="AI3" s="9" t="s">
        <v>51</v>
      </c>
      <c r="AJ3" s="74"/>
      <c r="AK3" s="66"/>
    </row>
    <row r="4" spans="1:37" s="73" customFormat="1" ht="15" customHeight="1" x14ac:dyDescent="0.25">
      <c r="A4" s="64"/>
      <c r="B4" s="75">
        <v>2015</v>
      </c>
      <c r="C4" s="75" t="s">
        <v>32</v>
      </c>
      <c r="D4" s="76" t="s">
        <v>33</v>
      </c>
      <c r="E4" s="75"/>
      <c r="F4" s="14" t="s">
        <v>52</v>
      </c>
      <c r="G4" s="75"/>
      <c r="H4" s="75"/>
      <c r="I4" s="75"/>
      <c r="J4" s="75"/>
      <c r="K4" s="75"/>
      <c r="L4" s="75"/>
      <c r="M4" s="75"/>
      <c r="N4" s="77"/>
      <c r="O4" s="16"/>
      <c r="P4" s="17"/>
      <c r="Q4" s="17"/>
      <c r="R4" s="18"/>
      <c r="S4" s="17"/>
      <c r="T4" s="17"/>
      <c r="U4" s="18"/>
      <c r="V4" s="16"/>
      <c r="W4" s="78"/>
      <c r="X4" s="79"/>
      <c r="Y4" s="79"/>
      <c r="Z4" s="79"/>
      <c r="AA4" s="79"/>
      <c r="AB4" s="79"/>
      <c r="AC4" s="16"/>
      <c r="AD4" s="17"/>
      <c r="AE4" s="17"/>
      <c r="AF4" s="17"/>
      <c r="AG4" s="18"/>
      <c r="AH4" s="19"/>
      <c r="AI4" s="17"/>
      <c r="AJ4" s="74"/>
      <c r="AK4" s="66"/>
    </row>
    <row r="5" spans="1:37" s="73" customFormat="1" ht="15" customHeight="1" x14ac:dyDescent="0.25">
      <c r="A5" s="64"/>
      <c r="B5" s="75">
        <v>2016</v>
      </c>
      <c r="C5" s="75" t="s">
        <v>34</v>
      </c>
      <c r="D5" s="76" t="s">
        <v>33</v>
      </c>
      <c r="E5" s="75"/>
      <c r="F5" s="14" t="s">
        <v>52</v>
      </c>
      <c r="G5" s="75"/>
      <c r="H5" s="75"/>
      <c r="I5" s="75"/>
      <c r="J5" s="75"/>
      <c r="K5" s="75"/>
      <c r="L5" s="75"/>
      <c r="M5" s="75"/>
      <c r="N5" s="77"/>
      <c r="O5" s="16"/>
      <c r="P5" s="17"/>
      <c r="Q5" s="17"/>
      <c r="R5" s="18"/>
      <c r="S5" s="17"/>
      <c r="T5" s="17"/>
      <c r="U5" s="18"/>
      <c r="V5" s="16"/>
      <c r="W5" s="78"/>
      <c r="X5" s="79"/>
      <c r="Y5" s="79"/>
      <c r="Z5" s="79"/>
      <c r="AA5" s="79"/>
      <c r="AB5" s="79"/>
      <c r="AC5" s="16"/>
      <c r="AD5" s="17"/>
      <c r="AE5" s="17"/>
      <c r="AF5" s="17"/>
      <c r="AG5" s="18"/>
      <c r="AH5" s="19"/>
      <c r="AI5" s="17"/>
      <c r="AJ5" s="74"/>
      <c r="AK5" s="66"/>
    </row>
    <row r="6" spans="1:37" s="73" customFormat="1" ht="15" customHeight="1" x14ac:dyDescent="0.25">
      <c r="A6" s="64"/>
      <c r="B6" s="75">
        <v>2017</v>
      </c>
      <c r="C6" s="75" t="s">
        <v>19</v>
      </c>
      <c r="D6" s="76" t="s">
        <v>16</v>
      </c>
      <c r="E6" s="75"/>
      <c r="F6" s="14" t="s">
        <v>52</v>
      </c>
      <c r="G6" s="75"/>
      <c r="H6" s="75"/>
      <c r="I6" s="75"/>
      <c r="J6" s="75"/>
      <c r="K6" s="75"/>
      <c r="L6" s="75"/>
      <c r="M6" s="75"/>
      <c r="N6" s="77"/>
      <c r="O6" s="16"/>
      <c r="P6" s="17"/>
      <c r="Q6" s="17"/>
      <c r="R6" s="18"/>
      <c r="S6" s="17"/>
      <c r="T6" s="17"/>
      <c r="U6" s="18"/>
      <c r="V6" s="16"/>
      <c r="W6" s="78"/>
      <c r="X6" s="79"/>
      <c r="Y6" s="79"/>
      <c r="Z6" s="79"/>
      <c r="AA6" s="79"/>
      <c r="AB6" s="79"/>
      <c r="AC6" s="16"/>
      <c r="AD6" s="17"/>
      <c r="AE6" s="17"/>
      <c r="AF6" s="17"/>
      <c r="AG6" s="18"/>
      <c r="AH6" s="19"/>
      <c r="AI6" s="17"/>
      <c r="AJ6" s="74"/>
      <c r="AK6" s="66"/>
    </row>
    <row r="7" spans="1:37" s="73" customFormat="1" ht="15" customHeight="1" x14ac:dyDescent="0.25">
      <c r="A7" s="64"/>
      <c r="B7" s="80">
        <v>2017</v>
      </c>
      <c r="C7" s="80" t="s">
        <v>17</v>
      </c>
      <c r="D7" s="81" t="s">
        <v>14</v>
      </c>
      <c r="E7" s="30"/>
      <c r="F7" s="30" t="s">
        <v>53</v>
      </c>
      <c r="G7" s="30"/>
      <c r="H7" s="82"/>
      <c r="I7" s="80"/>
      <c r="J7" s="80"/>
      <c r="K7" s="80"/>
      <c r="L7" s="80"/>
      <c r="M7" s="83"/>
      <c r="N7" s="80"/>
      <c r="O7" s="16"/>
      <c r="P7" s="17"/>
      <c r="Q7" s="18"/>
      <c r="R7" s="18"/>
      <c r="S7" s="17"/>
      <c r="T7" s="17"/>
      <c r="U7" s="18"/>
      <c r="V7" s="16"/>
      <c r="W7" s="78"/>
      <c r="X7" s="79"/>
      <c r="Y7" s="79"/>
      <c r="Z7" s="79"/>
      <c r="AA7" s="79"/>
      <c r="AB7" s="84"/>
      <c r="AC7" s="16"/>
      <c r="AD7" s="17"/>
      <c r="AE7" s="17"/>
      <c r="AF7" s="17"/>
      <c r="AG7" s="18"/>
      <c r="AH7" s="19"/>
      <c r="AI7" s="17"/>
      <c r="AJ7" s="74"/>
      <c r="AK7" s="66"/>
    </row>
    <row r="8" spans="1:37" s="73" customFormat="1" ht="15" customHeight="1" x14ac:dyDescent="0.25">
      <c r="A8" s="64"/>
      <c r="B8" s="75">
        <v>2018</v>
      </c>
      <c r="C8" s="75" t="s">
        <v>18</v>
      </c>
      <c r="D8" s="76" t="s">
        <v>14</v>
      </c>
      <c r="E8" s="75"/>
      <c r="F8" s="14" t="s">
        <v>52</v>
      </c>
      <c r="G8" s="75"/>
      <c r="H8" s="75"/>
      <c r="I8" s="75"/>
      <c r="J8" s="75"/>
      <c r="K8" s="75"/>
      <c r="L8" s="75"/>
      <c r="M8" s="75"/>
      <c r="N8" s="77"/>
      <c r="O8" s="16"/>
      <c r="P8" s="17"/>
      <c r="Q8" s="17"/>
      <c r="R8" s="18"/>
      <c r="S8" s="17"/>
      <c r="T8" s="17"/>
      <c r="U8" s="18"/>
      <c r="V8" s="16"/>
      <c r="W8" s="78"/>
      <c r="X8" s="79"/>
      <c r="Y8" s="79"/>
      <c r="Z8" s="79"/>
      <c r="AA8" s="79"/>
      <c r="AB8" s="79"/>
      <c r="AC8" s="16"/>
      <c r="AD8" s="17"/>
      <c r="AE8" s="17"/>
      <c r="AF8" s="17"/>
      <c r="AG8" s="18"/>
      <c r="AH8" s="19"/>
      <c r="AI8" s="17"/>
      <c r="AJ8" s="74"/>
      <c r="AK8" s="66"/>
    </row>
    <row r="9" spans="1:37" s="73" customFormat="1" ht="15" customHeight="1" x14ac:dyDescent="0.25">
      <c r="A9" s="64"/>
      <c r="B9" s="80">
        <v>2019</v>
      </c>
      <c r="C9" s="80" t="s">
        <v>36</v>
      </c>
      <c r="D9" s="81" t="s">
        <v>14</v>
      </c>
      <c r="E9" s="30"/>
      <c r="F9" s="30" t="s">
        <v>53</v>
      </c>
      <c r="G9" s="30"/>
      <c r="H9" s="82"/>
      <c r="I9" s="80"/>
      <c r="J9" s="80"/>
      <c r="K9" s="80"/>
      <c r="L9" s="80"/>
      <c r="M9" s="83"/>
      <c r="N9" s="80"/>
      <c r="O9" s="16"/>
      <c r="P9" s="17"/>
      <c r="Q9" s="18"/>
      <c r="R9" s="18"/>
      <c r="S9" s="17"/>
      <c r="T9" s="17"/>
      <c r="U9" s="18"/>
      <c r="V9" s="16"/>
      <c r="W9" s="78">
        <v>3</v>
      </c>
      <c r="X9" s="79">
        <v>0</v>
      </c>
      <c r="Y9" s="79">
        <v>0</v>
      </c>
      <c r="Z9" s="79">
        <v>1</v>
      </c>
      <c r="AA9" s="79">
        <v>6</v>
      </c>
      <c r="AB9" s="85">
        <v>0.46150000000000002</v>
      </c>
      <c r="AC9" s="16">
        <v>13</v>
      </c>
      <c r="AD9" s="17"/>
      <c r="AE9" s="17"/>
      <c r="AF9" s="17"/>
      <c r="AG9" s="18"/>
      <c r="AH9" s="19"/>
      <c r="AI9" s="17"/>
      <c r="AJ9" s="74"/>
      <c r="AK9" s="66"/>
    </row>
    <row r="10" spans="1:37" s="73" customFormat="1" ht="15" customHeight="1" x14ac:dyDescent="0.25">
      <c r="A10" s="64"/>
      <c r="B10" s="80">
        <v>2020</v>
      </c>
      <c r="C10" s="80" t="s">
        <v>36</v>
      </c>
      <c r="D10" s="81" t="s">
        <v>14</v>
      </c>
      <c r="E10" s="30"/>
      <c r="F10" s="30" t="s">
        <v>53</v>
      </c>
      <c r="G10" s="30"/>
      <c r="H10" s="82"/>
      <c r="I10" s="80"/>
      <c r="J10" s="80"/>
      <c r="K10" s="80"/>
      <c r="L10" s="80"/>
      <c r="M10" s="83"/>
      <c r="N10" s="80"/>
      <c r="O10" s="16"/>
      <c r="P10" s="17"/>
      <c r="Q10" s="18"/>
      <c r="R10" s="18"/>
      <c r="S10" s="17"/>
      <c r="T10" s="17"/>
      <c r="U10" s="18"/>
      <c r="V10" s="16"/>
      <c r="W10" s="78"/>
      <c r="X10" s="79"/>
      <c r="Y10" s="79"/>
      <c r="Z10" s="79"/>
      <c r="AA10" s="79"/>
      <c r="AB10" s="79"/>
      <c r="AC10" s="16"/>
      <c r="AD10" s="17"/>
      <c r="AE10" s="17"/>
      <c r="AF10" s="17"/>
      <c r="AG10" s="18"/>
      <c r="AH10" s="19"/>
      <c r="AI10" s="17"/>
      <c r="AJ10" s="74"/>
      <c r="AK10" s="66"/>
    </row>
    <row r="11" spans="1:37" s="73" customFormat="1" ht="15" customHeight="1" x14ac:dyDescent="0.25">
      <c r="A11" s="64"/>
      <c r="B11" s="80">
        <v>2021</v>
      </c>
      <c r="C11" s="80" t="s">
        <v>36</v>
      </c>
      <c r="D11" s="81" t="s">
        <v>14</v>
      </c>
      <c r="E11" s="30"/>
      <c r="F11" s="30" t="s">
        <v>53</v>
      </c>
      <c r="G11" s="30"/>
      <c r="H11" s="82"/>
      <c r="I11" s="80"/>
      <c r="J11" s="80"/>
      <c r="K11" s="80"/>
      <c r="L11" s="80"/>
      <c r="M11" s="83"/>
      <c r="N11" s="80"/>
      <c r="O11" s="16"/>
      <c r="P11" s="17"/>
      <c r="Q11" s="18"/>
      <c r="R11" s="18"/>
      <c r="S11" s="17"/>
      <c r="T11" s="17"/>
      <c r="U11" s="18"/>
      <c r="V11" s="16"/>
      <c r="W11" s="78"/>
      <c r="X11" s="79"/>
      <c r="Y11" s="79"/>
      <c r="Z11" s="79"/>
      <c r="AA11" s="79"/>
      <c r="AB11" s="79"/>
      <c r="AC11" s="16"/>
      <c r="AD11" s="17"/>
      <c r="AE11" s="17"/>
      <c r="AF11" s="17"/>
      <c r="AG11" s="18"/>
      <c r="AH11" s="19"/>
      <c r="AI11" s="17"/>
      <c r="AJ11" s="74"/>
      <c r="AK11" s="66"/>
    </row>
    <row r="12" spans="1:37" s="73" customFormat="1" ht="15" customHeight="1" x14ac:dyDescent="0.25">
      <c r="A12" s="64"/>
      <c r="B12" s="17">
        <v>2021</v>
      </c>
      <c r="C12" s="17" t="s">
        <v>64</v>
      </c>
      <c r="D12" s="129" t="s">
        <v>65</v>
      </c>
      <c r="E12" s="17">
        <v>2</v>
      </c>
      <c r="F12" s="17">
        <v>0</v>
      </c>
      <c r="G12" s="17">
        <v>0</v>
      </c>
      <c r="H12" s="17">
        <v>0</v>
      </c>
      <c r="I12" s="17">
        <v>1</v>
      </c>
      <c r="J12" s="17">
        <v>1</v>
      </c>
      <c r="K12" s="17">
        <v>0</v>
      </c>
      <c r="L12" s="17">
        <v>0</v>
      </c>
      <c r="M12" s="17">
        <v>0</v>
      </c>
      <c r="N12" s="25">
        <v>0.16669999999999999</v>
      </c>
      <c r="O12" s="34">
        <v>6</v>
      </c>
      <c r="P12" s="17"/>
      <c r="Q12" s="18"/>
      <c r="R12" s="18"/>
      <c r="S12" s="17"/>
      <c r="T12" s="17"/>
      <c r="U12" s="18"/>
      <c r="V12" s="16"/>
      <c r="W12" s="78"/>
      <c r="X12" s="79"/>
      <c r="Y12" s="79"/>
      <c r="Z12" s="79"/>
      <c r="AA12" s="79"/>
      <c r="AB12" s="79"/>
      <c r="AC12" s="16"/>
      <c r="AD12" s="17"/>
      <c r="AE12" s="17"/>
      <c r="AF12" s="17"/>
      <c r="AG12" s="18"/>
      <c r="AH12" s="19"/>
      <c r="AI12" s="17"/>
      <c r="AJ12" s="74"/>
      <c r="AK12" s="66"/>
    </row>
    <row r="13" spans="1:37" s="73" customFormat="1" ht="15" customHeight="1" x14ac:dyDescent="0.25">
      <c r="A13" s="64"/>
      <c r="B13" s="80">
        <v>2022</v>
      </c>
      <c r="C13" s="80" t="s">
        <v>18</v>
      </c>
      <c r="D13" s="81" t="s">
        <v>14</v>
      </c>
      <c r="E13" s="30"/>
      <c r="F13" s="30" t="s">
        <v>53</v>
      </c>
      <c r="G13" s="30"/>
      <c r="H13" s="82"/>
      <c r="I13" s="80"/>
      <c r="J13" s="80"/>
      <c r="K13" s="80"/>
      <c r="L13" s="80"/>
      <c r="M13" s="83"/>
      <c r="N13" s="80"/>
      <c r="O13" s="16"/>
      <c r="P13" s="17"/>
      <c r="Q13" s="18"/>
      <c r="R13" s="18"/>
      <c r="S13" s="17"/>
      <c r="T13" s="17"/>
      <c r="U13" s="18"/>
      <c r="V13" s="16"/>
      <c r="W13" s="78"/>
      <c r="X13" s="79"/>
      <c r="Y13" s="79"/>
      <c r="Z13" s="79"/>
      <c r="AA13" s="79"/>
      <c r="AB13" s="79"/>
      <c r="AC13" s="16"/>
      <c r="AD13" s="17"/>
      <c r="AE13" s="17"/>
      <c r="AF13" s="17"/>
      <c r="AG13" s="18"/>
      <c r="AH13" s="19"/>
      <c r="AI13" s="17"/>
      <c r="AJ13" s="74"/>
      <c r="AK13" s="66"/>
    </row>
    <row r="14" spans="1:37" s="73" customFormat="1" ht="15" customHeight="1" x14ac:dyDescent="0.25">
      <c r="A14" s="64"/>
      <c r="B14" s="80">
        <v>2023</v>
      </c>
      <c r="C14" s="80" t="s">
        <v>36</v>
      </c>
      <c r="D14" s="81" t="s">
        <v>14</v>
      </c>
      <c r="E14" s="30"/>
      <c r="F14" s="30" t="s">
        <v>53</v>
      </c>
      <c r="G14" s="30"/>
      <c r="H14" s="82"/>
      <c r="I14" s="80"/>
      <c r="J14" s="80"/>
      <c r="K14" s="80"/>
      <c r="L14" s="80"/>
      <c r="M14" s="83"/>
      <c r="N14" s="80"/>
      <c r="O14" s="16"/>
      <c r="P14" s="17"/>
      <c r="Q14" s="18"/>
      <c r="R14" s="18"/>
      <c r="S14" s="17"/>
      <c r="T14" s="17"/>
      <c r="U14" s="18"/>
      <c r="V14" s="16"/>
      <c r="W14" s="78"/>
      <c r="X14" s="79"/>
      <c r="Y14" s="79"/>
      <c r="Z14" s="79"/>
      <c r="AA14" s="79"/>
      <c r="AB14" s="79"/>
      <c r="AC14" s="16"/>
      <c r="AD14" s="17"/>
      <c r="AE14" s="17"/>
      <c r="AF14" s="17"/>
      <c r="AG14" s="18"/>
      <c r="AH14" s="19"/>
      <c r="AI14" s="17"/>
      <c r="AJ14" s="74"/>
      <c r="AK14" s="66"/>
    </row>
    <row r="15" spans="1:37" s="73" customFormat="1" ht="15" customHeight="1" x14ac:dyDescent="0.2">
      <c r="A15" s="64"/>
      <c r="B15" s="20" t="s">
        <v>54</v>
      </c>
      <c r="C15" s="13"/>
      <c r="D15" s="11"/>
      <c r="E15" s="9">
        <f t="shared" ref="E15:M15" si="0">SUM(E4:E14)</f>
        <v>2</v>
      </c>
      <c r="F15" s="9">
        <f t="shared" si="0"/>
        <v>0</v>
      </c>
      <c r="G15" s="9">
        <f t="shared" si="0"/>
        <v>0</v>
      </c>
      <c r="H15" s="9">
        <f t="shared" si="0"/>
        <v>0</v>
      </c>
      <c r="I15" s="9">
        <f t="shared" si="0"/>
        <v>1</v>
      </c>
      <c r="J15" s="9">
        <f t="shared" si="0"/>
        <v>1</v>
      </c>
      <c r="K15" s="9">
        <f t="shared" si="0"/>
        <v>0</v>
      </c>
      <c r="L15" s="9">
        <f t="shared" si="0"/>
        <v>0</v>
      </c>
      <c r="M15" s="13">
        <f t="shared" si="0"/>
        <v>0</v>
      </c>
      <c r="N15" s="86">
        <f>PRODUCT(I15/O15)</f>
        <v>0.16666666666666666</v>
      </c>
      <c r="O15" s="87">
        <f t="shared" ref="O15:T15" si="1">SUM(O4:O14)</f>
        <v>6</v>
      </c>
      <c r="P15" s="9">
        <f t="shared" si="1"/>
        <v>0</v>
      </c>
      <c r="Q15" s="11">
        <f t="shared" si="1"/>
        <v>0</v>
      </c>
      <c r="R15" s="9">
        <f t="shared" si="1"/>
        <v>0</v>
      </c>
      <c r="S15" s="9">
        <f t="shared" si="1"/>
        <v>0</v>
      </c>
      <c r="T15" s="9">
        <f t="shared" si="1"/>
        <v>0</v>
      </c>
      <c r="U15" s="86">
        <v>0</v>
      </c>
      <c r="V15" s="87">
        <f t="shared" ref="V15:AA15" si="2">SUM(V4:V14)</f>
        <v>0</v>
      </c>
      <c r="W15" s="9">
        <f t="shared" si="2"/>
        <v>3</v>
      </c>
      <c r="X15" s="9">
        <f t="shared" si="2"/>
        <v>0</v>
      </c>
      <c r="Y15" s="9">
        <f t="shared" si="2"/>
        <v>0</v>
      </c>
      <c r="Z15" s="9">
        <f t="shared" si="2"/>
        <v>1</v>
      </c>
      <c r="AA15" s="9">
        <f t="shared" si="2"/>
        <v>6</v>
      </c>
      <c r="AB15" s="88">
        <f>PRODUCT(N21)</f>
        <v>0.46153846153846156</v>
      </c>
      <c r="AC15" s="87">
        <f t="shared" ref="AC15:AI15" si="3">SUM(AC4:AC14)</f>
        <v>13</v>
      </c>
      <c r="AD15" s="9">
        <f t="shared" si="3"/>
        <v>0</v>
      </c>
      <c r="AE15" s="9">
        <f t="shared" si="3"/>
        <v>0</v>
      </c>
      <c r="AF15" s="9">
        <f t="shared" si="3"/>
        <v>0</v>
      </c>
      <c r="AG15" s="9">
        <f t="shared" si="3"/>
        <v>0</v>
      </c>
      <c r="AH15" s="9">
        <f t="shared" si="3"/>
        <v>0</v>
      </c>
      <c r="AI15" s="9">
        <f t="shared" si="3"/>
        <v>0</v>
      </c>
      <c r="AJ15" s="74"/>
      <c r="AK15" s="66"/>
    </row>
    <row r="16" spans="1:37" customFormat="1" ht="15" customHeight="1" x14ac:dyDescent="0.2">
      <c r="A16" s="89"/>
      <c r="B16" s="1" t="s">
        <v>55</v>
      </c>
      <c r="C16" s="19"/>
      <c r="D16" s="90">
        <f>SUM(F15:H15)+((I15-F15-G15)/3)+(E15/3)+(AD15*25)+(AE15*25)+(AF15*10)+(AG15*25)+(AH15*20)+(AI15*15)+20-20</f>
        <v>1</v>
      </c>
      <c r="E16" s="21"/>
      <c r="F16" s="21"/>
      <c r="G16" s="21"/>
      <c r="H16" s="21"/>
      <c r="I16" s="21"/>
      <c r="J16" s="21"/>
      <c r="K16" s="21"/>
      <c r="L16" s="21"/>
      <c r="M16" s="21"/>
      <c r="N16" s="50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91"/>
      <c r="AI16" s="21"/>
      <c r="AJ16" s="64"/>
    </row>
    <row r="17" spans="1:37" s="92" customFormat="1" ht="15" customHeight="1" x14ac:dyDescent="0.25">
      <c r="A17" s="89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50"/>
      <c r="O17" s="16"/>
      <c r="P17" s="21"/>
      <c r="Q17" s="21"/>
      <c r="R17" s="21"/>
      <c r="S17" s="21"/>
      <c r="T17" s="21"/>
      <c r="U17" s="21"/>
      <c r="V17" s="16"/>
      <c r="W17" s="21"/>
      <c r="X17" s="21"/>
      <c r="Y17" s="21"/>
      <c r="Z17" s="21"/>
      <c r="AA17" s="21"/>
      <c r="AB17" s="21"/>
      <c r="AC17" s="16"/>
      <c r="AD17" s="21"/>
      <c r="AE17" s="21"/>
      <c r="AF17" s="21"/>
      <c r="AG17" s="21"/>
      <c r="AH17" s="21"/>
      <c r="AI17" s="21"/>
      <c r="AJ17" s="64"/>
    </row>
    <row r="18" spans="1:37" customFormat="1" ht="15" customHeight="1" x14ac:dyDescent="0.25">
      <c r="A18" s="89"/>
      <c r="B18" s="22" t="s">
        <v>56</v>
      </c>
      <c r="C18" s="93"/>
      <c r="D18" s="93"/>
      <c r="E18" s="9" t="s">
        <v>2</v>
      </c>
      <c r="F18" s="9" t="s">
        <v>6</v>
      </c>
      <c r="G18" s="11" t="s">
        <v>4</v>
      </c>
      <c r="H18" s="9" t="s">
        <v>5</v>
      </c>
      <c r="I18" s="9" t="s">
        <v>8</v>
      </c>
      <c r="J18" s="21"/>
      <c r="K18" s="9" t="s">
        <v>10</v>
      </c>
      <c r="L18" s="9" t="s">
        <v>11</v>
      </c>
      <c r="M18" s="9" t="s">
        <v>57</v>
      </c>
      <c r="N18" s="9" t="s">
        <v>9</v>
      </c>
      <c r="O18" s="12"/>
      <c r="P18" s="23" t="s">
        <v>66</v>
      </c>
      <c r="Q18" s="3"/>
      <c r="R18" s="3"/>
      <c r="S18" s="3"/>
      <c r="T18" s="94"/>
      <c r="U18" s="94"/>
      <c r="V18" s="94"/>
      <c r="W18" s="94"/>
      <c r="X18" s="94"/>
      <c r="Y18" s="94"/>
      <c r="Z18" s="94"/>
      <c r="AA18" s="3"/>
      <c r="AB18" s="3"/>
      <c r="AC18" s="94"/>
      <c r="AD18" s="3"/>
      <c r="AE18" s="3"/>
      <c r="AF18" s="3"/>
      <c r="AG18" s="3"/>
      <c r="AH18" s="3"/>
      <c r="AI18" s="24"/>
      <c r="AJ18" s="64"/>
      <c r="AK18" s="95"/>
    </row>
    <row r="19" spans="1:37" customFormat="1" ht="15" customHeight="1" x14ac:dyDescent="0.25">
      <c r="A19" s="89"/>
      <c r="B19" s="23" t="s">
        <v>7</v>
      </c>
      <c r="C19" s="3"/>
      <c r="D19" s="24"/>
      <c r="E19" s="17">
        <f>PRODUCT(E15)</f>
        <v>2</v>
      </c>
      <c r="F19" s="17">
        <f>PRODUCT(F15)</f>
        <v>0</v>
      </c>
      <c r="G19" s="17">
        <f>PRODUCT(G15)</f>
        <v>0</v>
      </c>
      <c r="H19" s="17">
        <f>PRODUCT(H15)</f>
        <v>0</v>
      </c>
      <c r="I19" s="17">
        <f>PRODUCT(I15)</f>
        <v>1</v>
      </c>
      <c r="J19" s="21"/>
      <c r="K19" s="96">
        <f>PRODUCT((F19+G19)/E19)</f>
        <v>0</v>
      </c>
      <c r="L19" s="96">
        <f>PRODUCT(H19/E19)</f>
        <v>0</v>
      </c>
      <c r="M19" s="96">
        <f>PRODUCT(I19/E19)</f>
        <v>0.5</v>
      </c>
      <c r="N19" s="25">
        <f>PRODUCT(N14)</f>
        <v>0</v>
      </c>
      <c r="O19" s="12">
        <f>PRODUCT(O15)</f>
        <v>6</v>
      </c>
      <c r="P19" s="51" t="s">
        <v>58</v>
      </c>
      <c r="Q19" s="112"/>
      <c r="R19" s="52" t="s">
        <v>67</v>
      </c>
      <c r="S19" s="52"/>
      <c r="T19" s="52"/>
      <c r="U19" s="52"/>
      <c r="V19" s="52"/>
      <c r="W19" s="52"/>
      <c r="X19" s="52"/>
      <c r="Y19" s="52"/>
      <c r="Z19" s="52"/>
      <c r="AA19" s="52"/>
      <c r="AB19" s="113" t="s">
        <v>59</v>
      </c>
      <c r="AC19" s="52"/>
      <c r="AD19" s="52"/>
      <c r="AE19" s="52"/>
      <c r="AF19" s="52" t="s">
        <v>68</v>
      </c>
      <c r="AG19" s="52"/>
      <c r="AH19" s="52"/>
      <c r="AI19" s="53"/>
      <c r="AJ19" s="64"/>
      <c r="AK19" s="95"/>
    </row>
    <row r="20" spans="1:37" customFormat="1" ht="15" customHeight="1" x14ac:dyDescent="0.25">
      <c r="A20" s="89"/>
      <c r="B20" s="97" t="s">
        <v>38</v>
      </c>
      <c r="C20" s="98"/>
      <c r="D20" s="99"/>
      <c r="E20" s="17"/>
      <c r="F20" s="17"/>
      <c r="G20" s="17"/>
      <c r="H20" s="17"/>
      <c r="I20" s="17"/>
      <c r="J20" s="21"/>
      <c r="K20" s="96"/>
      <c r="L20" s="96"/>
      <c r="M20" s="96"/>
      <c r="N20" s="25"/>
      <c r="O20" s="12">
        <v>0</v>
      </c>
      <c r="P20" s="114" t="s">
        <v>60</v>
      </c>
      <c r="Q20" s="115"/>
      <c r="R20" s="116"/>
      <c r="S20" s="116"/>
      <c r="T20" s="116"/>
      <c r="U20" s="116"/>
      <c r="V20" s="116"/>
      <c r="W20" s="116"/>
      <c r="X20" s="116"/>
      <c r="Y20" s="116"/>
      <c r="Z20" s="116"/>
      <c r="AA20" s="117"/>
      <c r="AB20" s="117"/>
      <c r="AC20" s="116"/>
      <c r="AD20" s="116"/>
      <c r="AE20" s="116"/>
      <c r="AF20" s="87"/>
      <c r="AG20" s="116"/>
      <c r="AH20" s="116"/>
      <c r="AI20" s="118"/>
      <c r="AJ20" s="64"/>
      <c r="AK20" s="95"/>
    </row>
    <row r="21" spans="1:37" customFormat="1" ht="15" customHeight="1" x14ac:dyDescent="0.25">
      <c r="A21" s="89"/>
      <c r="B21" s="100" t="s">
        <v>39</v>
      </c>
      <c r="C21" s="101"/>
      <c r="D21" s="102"/>
      <c r="E21" s="78">
        <f>SUM(W15)</f>
        <v>3</v>
      </c>
      <c r="F21" s="78">
        <f>SUM(X15)</f>
        <v>0</v>
      </c>
      <c r="G21" s="78">
        <f>SUM(Y15)</f>
        <v>0</v>
      </c>
      <c r="H21" s="78">
        <f>SUM(Z15)</f>
        <v>1</v>
      </c>
      <c r="I21" s="78">
        <f>SUM(AA15)</f>
        <v>6</v>
      </c>
      <c r="J21" s="21"/>
      <c r="K21" s="103">
        <f>PRODUCT((F21+G21)/E21)</f>
        <v>0</v>
      </c>
      <c r="L21" s="103">
        <f>PRODUCT(H21/E21)</f>
        <v>0.33333333333333331</v>
      </c>
      <c r="M21" s="103">
        <f>PRODUCT(I21/E21)</f>
        <v>2</v>
      </c>
      <c r="N21" s="104">
        <f>PRODUCT(I21/O21)</f>
        <v>0.46153846153846156</v>
      </c>
      <c r="O21" s="12">
        <v>13</v>
      </c>
      <c r="P21" s="114" t="s">
        <v>61</v>
      </c>
      <c r="Q21" s="115"/>
      <c r="R21" s="116"/>
      <c r="S21" s="116"/>
      <c r="T21" s="116"/>
      <c r="U21" s="116"/>
      <c r="V21" s="116"/>
      <c r="W21" s="116"/>
      <c r="X21" s="116"/>
      <c r="Y21" s="116"/>
      <c r="Z21" s="116"/>
      <c r="AA21" s="117"/>
      <c r="AB21" s="117"/>
      <c r="AC21" s="116"/>
      <c r="AD21" s="116"/>
      <c r="AE21" s="116"/>
      <c r="AF21" s="87"/>
      <c r="AG21" s="116"/>
      <c r="AH21" s="116"/>
      <c r="AI21" s="118"/>
      <c r="AJ21" s="64"/>
      <c r="AK21" s="95"/>
    </row>
    <row r="22" spans="1:37" customFormat="1" ht="15" customHeight="1" x14ac:dyDescent="0.25">
      <c r="A22" s="89"/>
      <c r="B22" s="105" t="s">
        <v>62</v>
      </c>
      <c r="C22" s="106"/>
      <c r="D22" s="107"/>
      <c r="E22" s="9">
        <f>SUM(E19:E21)</f>
        <v>5</v>
      </c>
      <c r="F22" s="9">
        <f>SUM(F19:F21)</f>
        <v>0</v>
      </c>
      <c r="G22" s="9">
        <f>SUM(G19:G21)</f>
        <v>0</v>
      </c>
      <c r="H22" s="9">
        <f>SUM(H19:H21)</f>
        <v>1</v>
      </c>
      <c r="I22" s="9">
        <f>SUM(I19:I21)</f>
        <v>7</v>
      </c>
      <c r="J22" s="21"/>
      <c r="K22" s="108">
        <f>PRODUCT((F22+G22)/E22)</f>
        <v>0</v>
      </c>
      <c r="L22" s="108">
        <f>PRODUCT(H22/E22)</f>
        <v>0.2</v>
      </c>
      <c r="M22" s="108">
        <f>PRODUCT(I22/E22)</f>
        <v>1.4</v>
      </c>
      <c r="N22" s="86">
        <f>PRODUCT(I22/O22)</f>
        <v>0.36842105263157893</v>
      </c>
      <c r="O22" s="12">
        <f>SUM(O19:O21)</f>
        <v>19</v>
      </c>
      <c r="P22" s="119" t="s">
        <v>63</v>
      </c>
      <c r="Q22" s="120"/>
      <c r="R22" s="120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3"/>
      <c r="AJ22" s="64"/>
      <c r="AK22" s="95"/>
    </row>
    <row r="23" spans="1:37" s="73" customFormat="1" ht="15" customHeight="1" x14ac:dyDescent="0.25">
      <c r="A23" s="64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50"/>
      <c r="O23" s="16"/>
      <c r="P23" s="21"/>
      <c r="Q23" s="21"/>
      <c r="R23" s="21"/>
      <c r="S23" s="21"/>
      <c r="T23" s="12"/>
      <c r="U23" s="12"/>
      <c r="V23" s="16"/>
      <c r="W23" s="12"/>
      <c r="X23" s="109"/>
      <c r="Y23" s="109"/>
      <c r="Z23" s="12"/>
      <c r="AA23" s="12"/>
      <c r="AB23" s="12"/>
      <c r="AC23" s="16"/>
      <c r="AD23" s="12"/>
      <c r="AE23" s="12"/>
      <c r="AF23" s="12"/>
      <c r="AG23" s="12"/>
      <c r="AH23" s="12"/>
      <c r="AI23" s="12"/>
      <c r="AJ23" s="74"/>
      <c r="AK23" s="66"/>
    </row>
    <row r="24" spans="1:37" ht="15" customHeight="1" x14ac:dyDescent="0.25">
      <c r="A24" s="64"/>
      <c r="B24" s="21" t="s">
        <v>12</v>
      </c>
      <c r="C24" s="21"/>
      <c r="D24" s="21" t="s">
        <v>69</v>
      </c>
      <c r="E24" s="12"/>
      <c r="F24" s="16"/>
      <c r="G24" s="16"/>
      <c r="H24" s="16"/>
      <c r="I24" s="16"/>
      <c r="J24" s="16"/>
      <c r="K24" s="16"/>
      <c r="L24" s="16"/>
      <c r="M24" s="21"/>
      <c r="N24" s="21"/>
      <c r="O24" s="21"/>
      <c r="P24" s="21"/>
      <c r="Q24" s="21"/>
      <c r="R24" s="21"/>
      <c r="S24" s="21"/>
      <c r="T24" s="21"/>
      <c r="U24" s="21"/>
      <c r="W24" s="12"/>
      <c r="X24" s="109"/>
      <c r="Y24" s="109"/>
      <c r="Z24" s="12"/>
      <c r="AA24" s="12"/>
      <c r="AB24" s="12"/>
      <c r="AC24" s="12"/>
      <c r="AD24" s="12"/>
      <c r="AE24" s="12"/>
      <c r="AF24" s="12"/>
      <c r="AG24" s="12"/>
      <c r="AH24" s="12"/>
      <c r="AI24" s="12"/>
    </row>
    <row r="25" spans="1:37" s="73" customFormat="1" ht="15" customHeight="1" x14ac:dyDescent="0.25">
      <c r="A25" s="64"/>
      <c r="B25" s="21"/>
      <c r="C25" s="21"/>
      <c r="D25" s="21" t="s">
        <v>15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12"/>
      <c r="X25" s="109"/>
      <c r="Y25" s="109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74"/>
      <c r="AK25" s="66"/>
    </row>
    <row r="26" spans="1:37" ht="15" customHeight="1" x14ac:dyDescent="0.25">
      <c r="A26" s="64"/>
      <c r="B26" s="21"/>
      <c r="C26" s="21"/>
      <c r="D26" s="21" t="s">
        <v>70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12"/>
      <c r="X26" s="109"/>
      <c r="Y26" s="109"/>
      <c r="Z26" s="12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7" ht="15" customHeight="1" x14ac:dyDescent="0.25">
      <c r="A27" s="64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12"/>
      <c r="W27" s="12"/>
      <c r="X27" s="109"/>
      <c r="Y27" s="109"/>
      <c r="Z27" s="12"/>
      <c r="AA27" s="12"/>
      <c r="AB27" s="12"/>
      <c r="AC27" s="12"/>
      <c r="AD27" s="12"/>
      <c r="AE27" s="12"/>
      <c r="AF27" s="12"/>
      <c r="AG27" s="12"/>
      <c r="AH27" s="12"/>
      <c r="AI27" s="12"/>
    </row>
    <row r="28" spans="1:37" ht="15" customHeight="1" x14ac:dyDescent="0.25">
      <c r="A28" s="64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12"/>
      <c r="X28" s="109"/>
      <c r="Y28" s="109"/>
      <c r="Z28" s="12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1:37" ht="15" customHeight="1" x14ac:dyDescent="0.25">
      <c r="A29" s="64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12"/>
      <c r="X29" s="109"/>
      <c r="Y29" s="109"/>
      <c r="Z29" s="12"/>
      <c r="AA29" s="12"/>
      <c r="AB29" s="12"/>
      <c r="AC29" s="12"/>
      <c r="AD29" s="12"/>
      <c r="AE29" s="12"/>
      <c r="AF29" s="12"/>
      <c r="AG29" s="12"/>
      <c r="AH29" s="12"/>
      <c r="AI29" s="12"/>
    </row>
    <row r="30" spans="1:37" ht="15" customHeight="1" x14ac:dyDescent="0.25">
      <c r="A30" s="64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12"/>
      <c r="X30" s="109"/>
      <c r="Y30" s="109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7" ht="15" customHeight="1" x14ac:dyDescent="0.25">
      <c r="A31" s="64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2"/>
      <c r="P31" s="21"/>
      <c r="Q31" s="12"/>
      <c r="R31" s="12"/>
      <c r="S31" s="12"/>
      <c r="T31" s="12"/>
      <c r="U31" s="12"/>
      <c r="V31" s="12"/>
      <c r="W31" s="12"/>
      <c r="X31" s="109"/>
      <c r="Y31" s="109"/>
      <c r="Z31" s="12"/>
      <c r="AA31" s="12"/>
      <c r="AB31" s="12"/>
      <c r="AC31" s="12"/>
      <c r="AD31" s="12"/>
      <c r="AE31" s="12"/>
      <c r="AF31" s="12"/>
      <c r="AG31" s="12"/>
      <c r="AH31" s="12"/>
      <c r="AI31" s="12"/>
    </row>
    <row r="32" spans="1:37" ht="15" customHeight="1" x14ac:dyDescent="0.25">
      <c r="A32" s="64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2"/>
      <c r="P32" s="21"/>
      <c r="Q32" s="12"/>
      <c r="R32" s="12"/>
      <c r="S32" s="12"/>
      <c r="T32" s="12"/>
      <c r="U32" s="12"/>
      <c r="V32" s="12"/>
      <c r="W32" s="12"/>
      <c r="X32" s="109"/>
      <c r="Y32" s="109"/>
      <c r="Z32" s="12"/>
      <c r="AA32" s="12"/>
      <c r="AB32" s="12"/>
      <c r="AC32" s="12"/>
      <c r="AD32" s="12"/>
      <c r="AE32" s="12"/>
      <c r="AF32" s="12"/>
      <c r="AG32" s="12"/>
      <c r="AH32" s="12"/>
      <c r="AI32" s="12"/>
    </row>
    <row r="33" spans="1:35" ht="15" customHeight="1" x14ac:dyDescent="0.25">
      <c r="A33" s="64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2"/>
      <c r="P33" s="21"/>
      <c r="Q33" s="12"/>
      <c r="R33" s="12"/>
      <c r="S33" s="12"/>
      <c r="T33" s="12"/>
      <c r="U33" s="12"/>
      <c r="V33" s="12"/>
      <c r="W33" s="12"/>
      <c r="X33" s="109"/>
      <c r="Y33" s="109"/>
      <c r="Z33" s="12"/>
      <c r="AA33" s="12"/>
      <c r="AB33" s="12"/>
      <c r="AC33" s="12"/>
      <c r="AD33" s="12"/>
      <c r="AE33" s="12"/>
      <c r="AF33" s="12"/>
      <c r="AG33" s="12"/>
      <c r="AH33" s="12"/>
      <c r="AI33" s="12"/>
    </row>
    <row r="34" spans="1:35" ht="15" customHeight="1" x14ac:dyDescent="0.25">
      <c r="A34" s="64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2"/>
      <c r="P34" s="21"/>
      <c r="Q34" s="12"/>
      <c r="R34" s="12"/>
      <c r="S34" s="12"/>
      <c r="T34" s="12"/>
      <c r="U34" s="12"/>
      <c r="V34" s="12"/>
      <c r="W34" s="12"/>
      <c r="X34" s="109"/>
      <c r="Y34" s="109"/>
      <c r="Z34" s="12"/>
      <c r="AA34" s="12"/>
      <c r="AB34" s="12"/>
      <c r="AC34" s="12"/>
      <c r="AD34" s="12"/>
      <c r="AE34" s="12"/>
      <c r="AF34" s="12"/>
      <c r="AG34" s="12"/>
      <c r="AH34" s="12"/>
      <c r="AI34" s="12"/>
    </row>
    <row r="35" spans="1:35" ht="15" customHeight="1" x14ac:dyDescent="0.25">
      <c r="A35" s="64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2"/>
      <c r="P35" s="21"/>
      <c r="Q35" s="12"/>
      <c r="R35" s="12"/>
      <c r="S35" s="12"/>
      <c r="T35" s="12"/>
      <c r="U35" s="12"/>
      <c r="V35" s="12"/>
      <c r="W35" s="12"/>
      <c r="X35" s="109"/>
      <c r="Y35" s="109"/>
      <c r="Z35" s="12"/>
      <c r="AA35" s="12"/>
      <c r="AB35" s="12"/>
      <c r="AC35" s="12"/>
      <c r="AD35" s="12"/>
      <c r="AE35" s="12"/>
      <c r="AF35" s="12"/>
      <c r="AG35" s="12"/>
      <c r="AH35" s="12"/>
      <c r="AI35" s="12"/>
    </row>
    <row r="36" spans="1:35" ht="15" customHeight="1" x14ac:dyDescent="0.25">
      <c r="A36" s="64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2"/>
      <c r="P36" s="21"/>
      <c r="Q36" s="12"/>
      <c r="R36" s="12"/>
      <c r="S36" s="12"/>
      <c r="T36" s="12"/>
      <c r="U36" s="12"/>
      <c r="V36" s="12"/>
      <c r="W36" s="12"/>
      <c r="X36" s="109"/>
      <c r="Y36" s="109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 ht="15" customHeight="1" x14ac:dyDescent="0.25">
      <c r="A37" s="64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2"/>
      <c r="P37" s="21"/>
      <c r="Q37" s="12"/>
      <c r="R37" s="12"/>
      <c r="S37" s="12"/>
      <c r="T37" s="12"/>
      <c r="U37" s="12"/>
      <c r="V37" s="12"/>
      <c r="W37" s="12"/>
      <c r="X37" s="109"/>
      <c r="Y37" s="109"/>
      <c r="Z37" s="12"/>
      <c r="AA37" s="12"/>
      <c r="AB37" s="12"/>
      <c r="AC37" s="12"/>
      <c r="AD37" s="12"/>
      <c r="AE37" s="12"/>
      <c r="AF37" s="12"/>
      <c r="AG37" s="12"/>
      <c r="AH37" s="12"/>
      <c r="AI37" s="12"/>
    </row>
    <row r="38" spans="1:35" ht="15" customHeight="1" x14ac:dyDescent="0.25">
      <c r="A38" s="64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12"/>
      <c r="P38" s="21"/>
      <c r="Q38" s="12"/>
      <c r="R38" s="12"/>
      <c r="S38" s="12"/>
      <c r="T38" s="12"/>
      <c r="U38" s="12"/>
      <c r="V38" s="12"/>
      <c r="W38" s="12"/>
      <c r="X38" s="109"/>
      <c r="Y38" s="109"/>
      <c r="Z38" s="12"/>
      <c r="AA38" s="12"/>
      <c r="AB38" s="12"/>
      <c r="AC38" s="12"/>
      <c r="AD38" s="12"/>
      <c r="AE38" s="12"/>
      <c r="AF38" s="12"/>
      <c r="AG38" s="12"/>
      <c r="AH38" s="12"/>
      <c r="AI38" s="12"/>
    </row>
    <row r="39" spans="1:35" ht="15" customHeight="1" x14ac:dyDescent="0.25">
      <c r="A39" s="64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12"/>
      <c r="P39" s="21"/>
      <c r="Q39" s="12"/>
      <c r="R39" s="12"/>
      <c r="S39" s="12"/>
      <c r="T39" s="12"/>
      <c r="U39" s="12"/>
      <c r="V39" s="12"/>
      <c r="W39" s="12"/>
      <c r="X39" s="109"/>
      <c r="Y39" s="109"/>
      <c r="Z39" s="12"/>
      <c r="AA39" s="12"/>
      <c r="AB39" s="12"/>
      <c r="AC39" s="12"/>
      <c r="AD39" s="12"/>
      <c r="AE39" s="12"/>
      <c r="AF39" s="12"/>
      <c r="AG39" s="12"/>
      <c r="AH39" s="12"/>
      <c r="AI39" s="12"/>
    </row>
    <row r="40" spans="1:35" ht="15" customHeight="1" x14ac:dyDescent="0.25">
      <c r="A40" s="64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2"/>
      <c r="P40" s="21"/>
      <c r="Q40" s="12"/>
      <c r="R40" s="12"/>
      <c r="S40" s="12"/>
      <c r="T40" s="12"/>
      <c r="U40" s="12"/>
      <c r="V40" s="12"/>
      <c r="W40" s="12"/>
      <c r="X40" s="109"/>
      <c r="Y40" s="109"/>
      <c r="Z40" s="12"/>
      <c r="AA40" s="12"/>
      <c r="AB40" s="12"/>
      <c r="AC40" s="12"/>
      <c r="AD40" s="12"/>
      <c r="AE40" s="12"/>
      <c r="AF40" s="12"/>
      <c r="AG40" s="12"/>
      <c r="AH40" s="12"/>
      <c r="AI40" s="12"/>
    </row>
    <row r="41" spans="1:35" ht="15" customHeight="1" x14ac:dyDescent="0.25">
      <c r="A41" s="64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2"/>
      <c r="P41" s="21"/>
      <c r="Q41" s="12"/>
      <c r="R41" s="12"/>
      <c r="S41" s="12"/>
      <c r="T41" s="12"/>
      <c r="U41" s="12"/>
      <c r="V41" s="12"/>
      <c r="W41" s="12"/>
      <c r="X41" s="109"/>
      <c r="Y41" s="109"/>
      <c r="Z41" s="12"/>
      <c r="AA41" s="12"/>
      <c r="AB41" s="12"/>
      <c r="AC41" s="12"/>
      <c r="AD41" s="12"/>
      <c r="AE41" s="12"/>
      <c r="AF41" s="12"/>
      <c r="AG41" s="12"/>
      <c r="AH41" s="12"/>
      <c r="AI41" s="12"/>
    </row>
    <row r="42" spans="1:35" ht="15" customHeight="1" x14ac:dyDescent="0.25">
      <c r="A42" s="64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2"/>
      <c r="P42" s="21"/>
      <c r="Q42" s="12"/>
      <c r="R42" s="12"/>
      <c r="S42" s="12"/>
      <c r="T42" s="12"/>
      <c r="U42" s="12"/>
      <c r="V42" s="12"/>
      <c r="W42" s="12"/>
      <c r="X42" s="109"/>
      <c r="Y42" s="109"/>
      <c r="Z42" s="12"/>
      <c r="AA42" s="12"/>
      <c r="AB42" s="12"/>
      <c r="AC42" s="12"/>
      <c r="AD42" s="12"/>
      <c r="AE42" s="12"/>
      <c r="AF42" s="12"/>
      <c r="AG42" s="12"/>
      <c r="AH42" s="12"/>
      <c r="AI42" s="12"/>
    </row>
    <row r="43" spans="1:35" ht="15" customHeight="1" x14ac:dyDescent="0.25">
      <c r="A43" s="64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12"/>
      <c r="P43" s="21"/>
      <c r="Q43" s="12"/>
      <c r="R43" s="12"/>
      <c r="S43" s="12"/>
      <c r="T43" s="12"/>
      <c r="U43" s="12"/>
      <c r="V43" s="12"/>
      <c r="W43" s="12"/>
      <c r="X43" s="109"/>
      <c r="Y43" s="109"/>
      <c r="Z43" s="12"/>
      <c r="AA43" s="12"/>
      <c r="AB43" s="12"/>
      <c r="AC43" s="12"/>
      <c r="AD43" s="12"/>
      <c r="AE43" s="12"/>
      <c r="AF43" s="12"/>
      <c r="AG43" s="12"/>
      <c r="AH43" s="12"/>
      <c r="AI43" s="12"/>
    </row>
    <row r="44" spans="1:35" ht="15" customHeight="1" x14ac:dyDescent="0.25">
      <c r="A44" s="64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12"/>
      <c r="P44" s="21"/>
      <c r="Q44" s="12"/>
      <c r="R44" s="12"/>
      <c r="S44" s="12"/>
      <c r="T44" s="12"/>
      <c r="U44" s="12"/>
      <c r="V44" s="12"/>
      <c r="W44" s="12"/>
      <c r="X44" s="109"/>
      <c r="Y44" s="109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ht="15" customHeight="1" x14ac:dyDescent="0.25">
      <c r="A45" s="64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12"/>
      <c r="P45" s="21"/>
      <c r="Q45" s="12"/>
      <c r="R45" s="12"/>
      <c r="S45" s="12"/>
      <c r="T45" s="12"/>
      <c r="U45" s="12"/>
      <c r="V45" s="12"/>
      <c r="W45" s="12"/>
      <c r="X45" s="109"/>
      <c r="Y45" s="109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35" ht="15" customHeight="1" x14ac:dyDescent="0.25">
      <c r="A46" s="64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12"/>
      <c r="P46" s="21"/>
      <c r="Q46" s="12"/>
      <c r="R46" s="12"/>
      <c r="S46" s="12"/>
      <c r="T46" s="12"/>
      <c r="U46" s="12"/>
      <c r="V46" s="12"/>
      <c r="W46" s="12"/>
      <c r="X46" s="109"/>
      <c r="Y46" s="109"/>
      <c r="Z46" s="12"/>
      <c r="AA46" s="12"/>
      <c r="AB46" s="12"/>
      <c r="AC46" s="12"/>
      <c r="AD46" s="12"/>
      <c r="AE46" s="12"/>
      <c r="AF46" s="12"/>
      <c r="AG46" s="12"/>
      <c r="AH46" s="12"/>
      <c r="AI46" s="12"/>
    </row>
    <row r="47" spans="1:35" ht="15" customHeight="1" x14ac:dyDescent="0.25">
      <c r="A47" s="64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12"/>
      <c r="P47" s="21"/>
      <c r="Q47" s="12"/>
      <c r="R47" s="12"/>
      <c r="S47" s="12"/>
      <c r="T47" s="12"/>
      <c r="U47" s="12"/>
      <c r="V47" s="12"/>
      <c r="W47" s="12"/>
      <c r="X47" s="109"/>
      <c r="Y47" s="109"/>
      <c r="Z47" s="12"/>
      <c r="AA47" s="12"/>
      <c r="AB47" s="12"/>
      <c r="AC47" s="12"/>
      <c r="AD47" s="12"/>
      <c r="AE47" s="12"/>
      <c r="AF47" s="12"/>
      <c r="AG47" s="12"/>
      <c r="AH47" s="12"/>
      <c r="AI47" s="12"/>
    </row>
    <row r="48" spans="1:35" ht="15" customHeight="1" x14ac:dyDescent="0.25">
      <c r="A48" s="64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12"/>
      <c r="P48" s="21"/>
      <c r="Q48" s="12"/>
      <c r="R48" s="12"/>
      <c r="S48" s="12"/>
      <c r="T48" s="12"/>
      <c r="U48" s="12"/>
      <c r="V48" s="12"/>
      <c r="W48" s="12"/>
      <c r="X48" s="109"/>
      <c r="Y48" s="109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1:35" ht="15" customHeight="1" x14ac:dyDescent="0.25">
      <c r="A49" s="64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12"/>
      <c r="P49" s="21"/>
      <c r="Q49" s="12"/>
      <c r="R49" s="12"/>
      <c r="S49" s="12"/>
      <c r="T49" s="12"/>
      <c r="U49" s="12"/>
      <c r="V49" s="12"/>
      <c r="W49" s="12"/>
      <c r="X49" s="109"/>
      <c r="Y49" s="109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ht="15" customHeight="1" x14ac:dyDescent="0.25">
      <c r="A50" s="64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12"/>
      <c r="P50" s="21"/>
      <c r="Q50" s="12"/>
      <c r="R50" s="12"/>
      <c r="S50" s="12"/>
      <c r="T50" s="12"/>
      <c r="U50" s="12"/>
      <c r="V50" s="12"/>
      <c r="W50" s="12"/>
      <c r="X50" s="109"/>
      <c r="Y50" s="109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ht="15" customHeight="1" x14ac:dyDescent="0.25">
      <c r="A51" s="64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12"/>
      <c r="P51" s="21"/>
      <c r="Q51" s="12"/>
      <c r="R51" s="12"/>
      <c r="S51" s="12"/>
      <c r="T51" s="12"/>
      <c r="U51" s="12"/>
      <c r="V51" s="12"/>
      <c r="W51" s="12"/>
      <c r="X51" s="109"/>
      <c r="Y51" s="109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1:35" ht="15" customHeight="1" x14ac:dyDescent="0.25">
      <c r="A52" s="64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12"/>
      <c r="P52" s="21"/>
      <c r="Q52" s="12"/>
      <c r="R52" s="12"/>
      <c r="S52" s="12"/>
      <c r="T52" s="12"/>
      <c r="U52" s="12"/>
      <c r="V52" s="12"/>
      <c r="W52" s="12"/>
      <c r="X52" s="109"/>
      <c r="Y52" s="109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1:35" ht="15" customHeight="1" x14ac:dyDescent="0.25">
      <c r="A53" s="64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12"/>
      <c r="P53" s="21"/>
      <c r="Q53" s="21"/>
      <c r="R53" s="21"/>
      <c r="S53" s="21"/>
      <c r="T53" s="12"/>
      <c r="U53" s="12"/>
      <c r="V53" s="12"/>
      <c r="W53" s="12"/>
      <c r="X53" s="109"/>
      <c r="Y53" s="109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1:35" ht="15" customHeight="1" x14ac:dyDescent="0.25">
      <c r="A54" s="64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12"/>
      <c r="P54" s="21"/>
      <c r="Q54" s="21"/>
      <c r="R54" s="21"/>
      <c r="S54" s="21"/>
      <c r="T54" s="12"/>
      <c r="U54" s="12"/>
      <c r="V54" s="12"/>
      <c r="W54" s="12"/>
      <c r="X54" s="109"/>
      <c r="Y54" s="109"/>
      <c r="Z54" s="12"/>
      <c r="AA54" s="12"/>
      <c r="AB54" s="12"/>
      <c r="AC54" s="12"/>
      <c r="AD54" s="12"/>
      <c r="AE54" s="12"/>
      <c r="AF54" s="12"/>
      <c r="AG54" s="12"/>
      <c r="AH54" s="12"/>
      <c r="AI54" s="12"/>
    </row>
    <row r="55" spans="1:35" ht="15" customHeight="1" x14ac:dyDescent="0.25">
      <c r="A55" s="64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12"/>
      <c r="P55" s="21"/>
      <c r="Q55" s="21"/>
      <c r="R55" s="21"/>
      <c r="S55" s="21"/>
      <c r="T55" s="12"/>
      <c r="U55" s="12"/>
      <c r="V55" s="12"/>
      <c r="W55" s="12"/>
      <c r="X55" s="109"/>
      <c r="Y55" s="109"/>
      <c r="Z55" s="12"/>
      <c r="AA55" s="12"/>
      <c r="AB55" s="12"/>
      <c r="AC55" s="12"/>
      <c r="AD55" s="12"/>
      <c r="AE55" s="12"/>
      <c r="AF55" s="12"/>
      <c r="AG55" s="12"/>
      <c r="AH55" s="12"/>
      <c r="AI55" s="12"/>
    </row>
    <row r="56" spans="1:35" ht="15" customHeight="1" x14ac:dyDescent="0.25">
      <c r="A56" s="64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12"/>
      <c r="P56" s="21"/>
      <c r="Q56" s="21"/>
      <c r="R56" s="21"/>
      <c r="S56" s="21"/>
      <c r="T56" s="12"/>
      <c r="U56" s="12"/>
      <c r="V56" s="12"/>
      <c r="W56" s="12"/>
      <c r="X56" s="109"/>
      <c r="Y56" s="109"/>
      <c r="Z56" s="12"/>
      <c r="AA56" s="12"/>
      <c r="AB56" s="12"/>
      <c r="AC56" s="12"/>
      <c r="AD56" s="12"/>
      <c r="AE56" s="12"/>
      <c r="AF56" s="12"/>
      <c r="AG56" s="12"/>
      <c r="AH56" s="12"/>
      <c r="AI56" s="12"/>
    </row>
    <row r="57" spans="1:35" ht="15" customHeight="1" x14ac:dyDescent="0.25">
      <c r="A57" s="64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12"/>
      <c r="P57" s="21"/>
      <c r="Q57" s="21"/>
      <c r="R57" s="21"/>
      <c r="S57" s="21"/>
      <c r="T57" s="12"/>
      <c r="U57" s="12"/>
      <c r="V57" s="12"/>
      <c r="W57" s="12"/>
      <c r="X57" s="109"/>
      <c r="Y57" s="109"/>
      <c r="Z57" s="12"/>
      <c r="AA57" s="12"/>
      <c r="AB57" s="12"/>
      <c r="AC57" s="12"/>
      <c r="AD57" s="12"/>
      <c r="AE57" s="12"/>
      <c r="AF57" s="12"/>
      <c r="AG57" s="12"/>
      <c r="AH57" s="12"/>
      <c r="AI57" s="12"/>
    </row>
    <row r="58" spans="1:35" ht="15" customHeight="1" x14ac:dyDescent="0.25">
      <c r="A58" s="64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12"/>
      <c r="P58" s="21"/>
      <c r="Q58" s="21"/>
      <c r="R58" s="21"/>
      <c r="S58" s="21"/>
      <c r="T58" s="12"/>
      <c r="U58" s="12"/>
      <c r="V58" s="12"/>
      <c r="W58" s="12"/>
      <c r="X58" s="109"/>
      <c r="Y58" s="109"/>
      <c r="Z58" s="12"/>
      <c r="AA58" s="12"/>
      <c r="AB58" s="12"/>
      <c r="AC58" s="12"/>
      <c r="AD58" s="12"/>
      <c r="AE58" s="12"/>
      <c r="AF58" s="12"/>
      <c r="AG58" s="12"/>
      <c r="AH58" s="12"/>
      <c r="AI58" s="12"/>
    </row>
    <row r="59" spans="1:35" ht="15" customHeight="1" x14ac:dyDescent="0.25">
      <c r="A59" s="64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12"/>
      <c r="P59" s="21"/>
      <c r="Q59" s="21"/>
      <c r="R59" s="21"/>
      <c r="S59" s="21"/>
      <c r="T59" s="12"/>
      <c r="U59" s="12"/>
      <c r="V59" s="12"/>
      <c r="W59" s="12"/>
      <c r="X59" s="109"/>
      <c r="Y59" s="109"/>
      <c r="Z59" s="12"/>
      <c r="AA59" s="12"/>
      <c r="AB59" s="12"/>
      <c r="AC59" s="12"/>
      <c r="AD59" s="12"/>
      <c r="AE59" s="12"/>
      <c r="AF59" s="12"/>
      <c r="AG59" s="12"/>
      <c r="AH59" s="12"/>
      <c r="AI59" s="12"/>
    </row>
    <row r="60" spans="1:35" ht="15" customHeight="1" x14ac:dyDescent="0.25">
      <c r="A60" s="64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12"/>
      <c r="P60" s="21"/>
      <c r="Q60" s="21"/>
      <c r="R60" s="21"/>
      <c r="S60" s="21"/>
      <c r="T60" s="12"/>
      <c r="U60" s="12"/>
      <c r="V60" s="12"/>
      <c r="W60" s="12"/>
      <c r="X60" s="109"/>
      <c r="Y60" s="109"/>
      <c r="Z60" s="12"/>
      <c r="AA60" s="12"/>
      <c r="AB60" s="12"/>
      <c r="AC60" s="12"/>
      <c r="AD60" s="12"/>
      <c r="AE60" s="12"/>
      <c r="AF60" s="12"/>
      <c r="AG60" s="12"/>
      <c r="AH60" s="12"/>
      <c r="AI60" s="12"/>
    </row>
    <row r="61" spans="1:35" ht="15" customHeight="1" x14ac:dyDescent="0.25">
      <c r="A61" s="64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12"/>
      <c r="P61" s="21"/>
      <c r="Q61" s="21"/>
      <c r="R61" s="21"/>
      <c r="S61" s="21"/>
      <c r="T61" s="12"/>
      <c r="U61" s="12"/>
      <c r="V61" s="12"/>
      <c r="W61" s="12"/>
      <c r="X61" s="109"/>
      <c r="Y61" s="109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1:35" ht="15" customHeight="1" x14ac:dyDescent="0.25">
      <c r="A62" s="64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12"/>
      <c r="P62" s="21"/>
      <c r="Q62" s="21"/>
      <c r="R62" s="21"/>
      <c r="S62" s="21"/>
      <c r="T62" s="12"/>
      <c r="U62" s="12"/>
      <c r="V62" s="12"/>
      <c r="W62" s="12"/>
      <c r="X62" s="109"/>
      <c r="Y62" s="109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1:35" ht="15" customHeight="1" x14ac:dyDescent="0.25">
      <c r="A63" s="64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12"/>
      <c r="P63" s="21"/>
      <c r="Q63" s="21"/>
      <c r="R63" s="21"/>
      <c r="S63" s="21"/>
      <c r="T63" s="12"/>
      <c r="U63" s="12"/>
      <c r="V63" s="12"/>
      <c r="W63" s="12"/>
      <c r="X63" s="109"/>
      <c r="Y63" s="109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1:35" ht="15" customHeight="1" x14ac:dyDescent="0.25">
      <c r="A64" s="64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12"/>
      <c r="P64" s="21"/>
      <c r="Q64" s="21"/>
      <c r="R64" s="21"/>
      <c r="S64" s="21"/>
      <c r="T64" s="12"/>
      <c r="U64" s="12"/>
      <c r="V64" s="12"/>
      <c r="W64" s="12"/>
      <c r="X64" s="109"/>
      <c r="Y64" s="109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1:36" ht="15" customHeight="1" x14ac:dyDescent="0.25">
      <c r="A65" s="64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12"/>
      <c r="P65" s="21"/>
      <c r="Q65" s="21"/>
      <c r="R65" s="21"/>
      <c r="S65" s="21"/>
      <c r="T65" s="12"/>
      <c r="U65" s="12"/>
      <c r="V65" s="12"/>
      <c r="W65" s="12"/>
      <c r="X65" s="109"/>
      <c r="Y65" s="109"/>
      <c r="Z65" s="12"/>
      <c r="AA65" s="12"/>
      <c r="AB65" s="12"/>
      <c r="AC65" s="12"/>
      <c r="AD65" s="12"/>
      <c r="AE65" s="12"/>
      <c r="AF65" s="12"/>
      <c r="AG65" s="12"/>
      <c r="AH65" s="12"/>
      <c r="AI65" s="12"/>
    </row>
    <row r="66" spans="1:36" ht="15" customHeight="1" x14ac:dyDescent="0.25">
      <c r="A66" s="64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12"/>
      <c r="P66" s="21"/>
      <c r="Q66" s="21"/>
      <c r="R66" s="21"/>
      <c r="S66" s="21"/>
      <c r="T66" s="12"/>
      <c r="U66" s="12"/>
      <c r="V66" s="12"/>
      <c r="W66" s="12"/>
      <c r="X66" s="109"/>
      <c r="Y66" s="109"/>
      <c r="Z66" s="12"/>
      <c r="AA66" s="12"/>
      <c r="AB66" s="12"/>
      <c r="AC66" s="12"/>
      <c r="AD66" s="12"/>
      <c r="AE66" s="12"/>
      <c r="AF66" s="12"/>
      <c r="AG66" s="12"/>
      <c r="AH66" s="12"/>
      <c r="AI66" s="12"/>
    </row>
    <row r="67" spans="1:36" ht="15" customHeight="1" x14ac:dyDescent="0.25">
      <c r="A67" s="64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12"/>
      <c r="P67" s="21"/>
      <c r="Q67" s="21"/>
      <c r="R67" s="21"/>
      <c r="S67" s="21"/>
      <c r="T67" s="12"/>
      <c r="U67" s="12"/>
      <c r="V67" s="12"/>
      <c r="W67" s="12"/>
      <c r="X67" s="109"/>
      <c r="Y67" s="109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1:36" ht="15" customHeight="1" x14ac:dyDescent="0.25">
      <c r="A68" s="64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12"/>
      <c r="P68" s="21"/>
      <c r="Q68" s="21"/>
      <c r="R68" s="21"/>
      <c r="S68" s="21"/>
      <c r="T68" s="12"/>
      <c r="U68" s="12"/>
      <c r="V68" s="12"/>
      <c r="W68" s="12"/>
      <c r="X68" s="109"/>
      <c r="Y68" s="109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1:36" ht="15" customHeight="1" x14ac:dyDescent="0.25">
      <c r="A69" s="64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12"/>
      <c r="P69" s="21"/>
      <c r="Q69" s="21"/>
      <c r="R69" s="21"/>
      <c r="S69" s="21"/>
      <c r="T69" s="12"/>
      <c r="U69" s="12"/>
      <c r="V69" s="12"/>
      <c r="W69" s="12"/>
      <c r="X69" s="109"/>
      <c r="Y69" s="109"/>
      <c r="Z69" s="12"/>
      <c r="AA69" s="12"/>
      <c r="AB69" s="12"/>
      <c r="AC69" s="12"/>
      <c r="AD69" s="12"/>
      <c r="AE69" s="12"/>
      <c r="AF69" s="12"/>
      <c r="AG69" s="12"/>
      <c r="AH69" s="12"/>
      <c r="AI69" s="12"/>
    </row>
    <row r="70" spans="1:36" ht="15" customHeight="1" x14ac:dyDescent="0.25">
      <c r="A70" s="64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12"/>
      <c r="P70" s="21"/>
      <c r="Q70" s="21"/>
      <c r="R70" s="21"/>
      <c r="S70" s="21"/>
      <c r="T70" s="12"/>
      <c r="U70" s="12"/>
      <c r="V70" s="12"/>
      <c r="W70" s="12"/>
      <c r="X70" s="109"/>
      <c r="Y70" s="109"/>
      <c r="Z70" s="12"/>
      <c r="AA70" s="12"/>
      <c r="AB70" s="12"/>
      <c r="AC70" s="12"/>
      <c r="AD70" s="12"/>
      <c r="AE70" s="12"/>
      <c r="AF70" s="12"/>
      <c r="AG70" s="12"/>
      <c r="AH70" s="12"/>
      <c r="AI70" s="12"/>
    </row>
    <row r="71" spans="1:36" ht="15" customHeight="1" x14ac:dyDescent="0.25">
      <c r="A71" s="64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12"/>
      <c r="P71" s="21"/>
      <c r="Q71" s="21"/>
      <c r="R71" s="21"/>
      <c r="S71" s="21"/>
      <c r="T71" s="12"/>
      <c r="U71" s="12"/>
      <c r="V71" s="12"/>
      <c r="W71" s="12"/>
      <c r="X71" s="109"/>
      <c r="Y71" s="109"/>
      <c r="Z71" s="12"/>
      <c r="AA71" s="12"/>
      <c r="AB71" s="12"/>
      <c r="AC71" s="12"/>
      <c r="AD71" s="12"/>
      <c r="AE71" s="12"/>
      <c r="AF71" s="12"/>
      <c r="AG71" s="12"/>
      <c r="AH71" s="12"/>
      <c r="AI71" s="12"/>
    </row>
    <row r="72" spans="1:36" ht="15" customHeight="1" x14ac:dyDescent="0.25">
      <c r="A72" s="64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12"/>
      <c r="P72" s="21"/>
      <c r="Q72" s="21"/>
      <c r="R72" s="21"/>
      <c r="S72" s="21"/>
      <c r="T72" s="12"/>
      <c r="U72" s="12"/>
      <c r="V72" s="12"/>
      <c r="W72" s="12"/>
      <c r="X72" s="109"/>
      <c r="Y72" s="109"/>
      <c r="Z72" s="12"/>
      <c r="AA72" s="12"/>
      <c r="AB72" s="12"/>
      <c r="AC72" s="12"/>
      <c r="AD72" s="12"/>
      <c r="AE72" s="12"/>
      <c r="AF72" s="12"/>
      <c r="AG72" s="12"/>
      <c r="AH72" s="12"/>
      <c r="AI72" s="12"/>
    </row>
    <row r="73" spans="1:36" ht="15" customHeight="1" x14ac:dyDescent="0.25">
      <c r="B73" s="21"/>
      <c r="C73" s="21"/>
      <c r="D73" s="21"/>
      <c r="E73" s="21"/>
      <c r="F73" s="21"/>
      <c r="G73" s="21"/>
      <c r="H73" s="21"/>
      <c r="I73" s="21"/>
      <c r="J73" s="21"/>
      <c r="K73" s="21"/>
    </row>
    <row r="74" spans="1:36" ht="15" customHeight="1" x14ac:dyDescent="0.25"/>
    <row r="75" spans="1:36" ht="15" customHeight="1" x14ac:dyDescent="0.2"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</row>
    <row r="76" spans="1:36" ht="15" customHeight="1" x14ac:dyDescent="0.2"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</row>
    <row r="77" spans="1:36" ht="15" customHeight="1" x14ac:dyDescent="0.2"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</row>
    <row r="78" spans="1:36" ht="15" customHeight="1" x14ac:dyDescent="0.2"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</row>
    <row r="79" spans="1:36" ht="15" customHeight="1" x14ac:dyDescent="0.2"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</row>
    <row r="80" spans="1:36" ht="15" customHeight="1" x14ac:dyDescent="0.2"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</row>
    <row r="81" spans="2:36" ht="15" customHeight="1" x14ac:dyDescent="0.2"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</row>
    <row r="82" spans="2:36" ht="15" customHeight="1" x14ac:dyDescent="0.2"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</row>
    <row r="83" spans="2:36" ht="15" customHeight="1" x14ac:dyDescent="0.2"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</row>
    <row r="84" spans="2:36" ht="15" customHeight="1" x14ac:dyDescent="0.2"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</row>
    <row r="85" spans="2:36" ht="15" customHeight="1" x14ac:dyDescent="0.2"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</row>
    <row r="86" spans="2:36" ht="15" customHeight="1" x14ac:dyDescent="0.2"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</row>
    <row r="87" spans="2:36" ht="15" customHeight="1" x14ac:dyDescent="0.2"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</row>
    <row r="88" spans="2:36" ht="15" customHeight="1" x14ac:dyDescent="0.2"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</row>
    <row r="89" spans="2:36" ht="15" customHeight="1" x14ac:dyDescent="0.2"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</row>
    <row r="90" spans="2:36" ht="15" customHeight="1" x14ac:dyDescent="0.2"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</row>
    <row r="91" spans="2:36" ht="15" customHeight="1" x14ac:dyDescent="0.2"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</row>
    <row r="92" spans="2:36" ht="15" customHeight="1" x14ac:dyDescent="0.2"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</row>
    <row r="93" spans="2:36" ht="15" customHeight="1" x14ac:dyDescent="0.2"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</row>
    <row r="94" spans="2:36" ht="15" customHeight="1" x14ac:dyDescent="0.2"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</row>
    <row r="95" spans="2:36" ht="15" customHeight="1" x14ac:dyDescent="0.2"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</row>
    <row r="96" spans="2:36" ht="15" customHeight="1" x14ac:dyDescent="0.2"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</row>
    <row r="97" spans="2:36" ht="15" customHeight="1" x14ac:dyDescent="0.2"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</row>
    <row r="98" spans="2:36" ht="15" customHeight="1" x14ac:dyDescent="0.2"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</row>
    <row r="99" spans="2:36" ht="15" customHeight="1" x14ac:dyDescent="0.2"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</row>
    <row r="100" spans="2:36" ht="15" customHeight="1" x14ac:dyDescent="0.2"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</row>
    <row r="101" spans="2:36" ht="15" customHeight="1" x14ac:dyDescent="0.2"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</row>
    <row r="102" spans="2:36" ht="15" customHeight="1" x14ac:dyDescent="0.2"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</row>
    <row r="103" spans="2:36" ht="15" customHeight="1" x14ac:dyDescent="0.2"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</row>
    <row r="104" spans="2:36" ht="15" customHeight="1" x14ac:dyDescent="0.2"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</row>
    <row r="105" spans="2:36" ht="15" customHeight="1" x14ac:dyDescent="0.2"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</row>
    <row r="106" spans="2:36" ht="15" customHeight="1" x14ac:dyDescent="0.2"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</row>
    <row r="107" spans="2:36" ht="15" customHeight="1" x14ac:dyDescent="0.2"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</row>
    <row r="108" spans="2:36" ht="15" customHeight="1" x14ac:dyDescent="0.2"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</row>
    <row r="109" spans="2:36" ht="15" customHeight="1" x14ac:dyDescent="0.2"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</row>
    <row r="110" spans="2:36" ht="15" customHeight="1" x14ac:dyDescent="0.2"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</row>
    <row r="111" spans="2:36" ht="15" customHeight="1" x14ac:dyDescent="0.2"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</row>
    <row r="112" spans="2:36" ht="15" customHeight="1" x14ac:dyDescent="0.2"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</row>
    <row r="113" spans="2:36" ht="15" customHeight="1" x14ac:dyDescent="0.2"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</row>
    <row r="114" spans="2:36" ht="15" customHeight="1" x14ac:dyDescent="0.2"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</row>
    <row r="115" spans="2:36" ht="15" customHeight="1" x14ac:dyDescent="0.2"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</row>
    <row r="116" spans="2:36" ht="15" customHeight="1" x14ac:dyDescent="0.2"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</row>
    <row r="117" spans="2:36" ht="15" customHeight="1" x14ac:dyDescent="0.2"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</row>
    <row r="118" spans="2:36" ht="15" customHeight="1" x14ac:dyDescent="0.2"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</row>
    <row r="119" spans="2:36" ht="15" customHeight="1" x14ac:dyDescent="0.2"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</row>
    <row r="120" spans="2:36" ht="15" customHeight="1" x14ac:dyDescent="0.2"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</row>
    <row r="121" spans="2:36" ht="15" customHeight="1" x14ac:dyDescent="0.2"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</row>
    <row r="122" spans="2:36" ht="15" customHeight="1" x14ac:dyDescent="0.2"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</row>
    <row r="123" spans="2:36" ht="15" customHeight="1" x14ac:dyDescent="0.2"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</row>
    <row r="124" spans="2:36" ht="15" customHeight="1" x14ac:dyDescent="0.2"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</row>
    <row r="125" spans="2:36" ht="15" customHeight="1" x14ac:dyDescent="0.2"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</row>
    <row r="126" spans="2:36" ht="15" customHeight="1" x14ac:dyDescent="0.2"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</row>
    <row r="127" spans="2:36" ht="15" customHeight="1" x14ac:dyDescent="0.2"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</row>
    <row r="128" spans="2:36" ht="15" customHeight="1" x14ac:dyDescent="0.2"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</row>
    <row r="129" spans="2:36" ht="15" customHeight="1" x14ac:dyDescent="0.2"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</row>
    <row r="130" spans="2:36" ht="15" customHeight="1" x14ac:dyDescent="0.2"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  <c r="AI130" s="66"/>
      <c r="AJ130" s="66"/>
    </row>
    <row r="131" spans="2:36" ht="15" customHeight="1" x14ac:dyDescent="0.2"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</row>
    <row r="132" spans="2:36" ht="15" customHeight="1" x14ac:dyDescent="0.2"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  <c r="AI132" s="66"/>
      <c r="AJ132" s="66"/>
    </row>
    <row r="133" spans="2:36" ht="15" customHeight="1" x14ac:dyDescent="0.2"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</row>
    <row r="134" spans="2:36" ht="15" customHeight="1" x14ac:dyDescent="0.2"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/>
      <c r="AJ134" s="66"/>
    </row>
    <row r="135" spans="2:36" ht="15" customHeight="1" x14ac:dyDescent="0.2"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</row>
    <row r="136" spans="2:36" ht="15" customHeight="1" x14ac:dyDescent="0.2"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</row>
    <row r="137" spans="2:36" ht="15" customHeight="1" x14ac:dyDescent="0.2"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</row>
    <row r="138" spans="2:36" ht="15" customHeight="1" x14ac:dyDescent="0.2"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</row>
    <row r="139" spans="2:36" ht="15" customHeight="1" x14ac:dyDescent="0.2"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</row>
    <row r="140" spans="2:36" ht="15" customHeight="1" x14ac:dyDescent="0.2"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  <c r="AI140" s="66"/>
      <c r="AJ140" s="66"/>
    </row>
    <row r="141" spans="2:36" ht="15" customHeight="1" x14ac:dyDescent="0.2"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</row>
    <row r="142" spans="2:36" ht="15" customHeight="1" x14ac:dyDescent="0.2"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  <c r="AI142" s="66"/>
      <c r="AJ142" s="66"/>
    </row>
    <row r="143" spans="2:36" ht="15" customHeight="1" x14ac:dyDescent="0.2"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</row>
    <row r="144" spans="2:36" ht="15" customHeight="1" x14ac:dyDescent="0.2"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</row>
    <row r="145" spans="2:36" ht="15" customHeight="1" x14ac:dyDescent="0.2"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  <c r="AJ145" s="66"/>
    </row>
    <row r="146" spans="2:36" ht="15" customHeight="1" x14ac:dyDescent="0.2"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</row>
    <row r="147" spans="2:36" ht="15" customHeight="1" x14ac:dyDescent="0.2"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</row>
    <row r="148" spans="2:36" ht="15" customHeight="1" x14ac:dyDescent="0.2"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  <c r="AI148" s="66"/>
      <c r="AJ148" s="66"/>
    </row>
    <row r="149" spans="2:36" ht="15" customHeight="1" x14ac:dyDescent="0.2"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  <c r="AJ149" s="66"/>
    </row>
    <row r="150" spans="2:36" ht="15" customHeight="1" x14ac:dyDescent="0.2"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</row>
    <row r="151" spans="2:36" ht="15" customHeight="1" x14ac:dyDescent="0.2"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</row>
    <row r="152" spans="2:36" ht="15" customHeight="1" x14ac:dyDescent="0.2"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</row>
    <row r="153" spans="2:36" ht="15" customHeight="1" x14ac:dyDescent="0.2"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</row>
    <row r="154" spans="2:36" ht="15" customHeight="1" x14ac:dyDescent="0.2"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  <c r="AI154" s="66"/>
      <c r="AJ154" s="66"/>
    </row>
    <row r="155" spans="2:36" ht="15" customHeight="1" x14ac:dyDescent="0.2"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</row>
    <row r="156" spans="2:36" ht="15" customHeight="1" x14ac:dyDescent="0.2"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</row>
    <row r="157" spans="2:36" ht="15" customHeight="1" x14ac:dyDescent="0.2"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</row>
    <row r="158" spans="2:36" ht="15" customHeight="1" x14ac:dyDescent="0.2"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</row>
    <row r="159" spans="2:36" ht="15" customHeight="1" x14ac:dyDescent="0.2"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</row>
    <row r="160" spans="2:36" ht="15" customHeight="1" x14ac:dyDescent="0.2"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  <c r="AI160" s="66"/>
      <c r="AJ160" s="66"/>
    </row>
    <row r="161" spans="2:36" ht="15" customHeight="1" x14ac:dyDescent="0.2"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</row>
    <row r="162" spans="2:36" ht="15" customHeight="1" x14ac:dyDescent="0.2"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  <c r="AI162" s="66"/>
      <c r="AJ162" s="66"/>
    </row>
    <row r="163" spans="2:36" ht="15" customHeight="1" x14ac:dyDescent="0.2"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</row>
    <row r="164" spans="2:36" ht="15" customHeight="1" x14ac:dyDescent="0.2"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  <c r="AI164" s="66"/>
      <c r="AJ164" s="66"/>
    </row>
    <row r="165" spans="2:36" ht="15" customHeight="1" x14ac:dyDescent="0.2"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  <c r="AI165" s="66"/>
      <c r="AJ165" s="66"/>
    </row>
    <row r="166" spans="2:36" ht="15" customHeight="1" x14ac:dyDescent="0.2"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</row>
    <row r="167" spans="2:36" ht="15" customHeight="1" x14ac:dyDescent="0.2"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</row>
    <row r="168" spans="2:36" ht="15" customHeight="1" x14ac:dyDescent="0.2"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</row>
    <row r="169" spans="2:36" ht="15" customHeight="1" x14ac:dyDescent="0.2"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</row>
    <row r="170" spans="2:36" ht="15" customHeight="1" x14ac:dyDescent="0.2"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</row>
    <row r="171" spans="2:36" ht="15" customHeight="1" x14ac:dyDescent="0.2"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</row>
    <row r="172" spans="2:36" ht="15" customHeight="1" x14ac:dyDescent="0.2"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  <c r="AI172" s="66"/>
      <c r="AJ172" s="66"/>
    </row>
    <row r="173" spans="2:36" ht="15" customHeight="1" x14ac:dyDescent="0.2"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</row>
    <row r="174" spans="2:36" ht="15" customHeight="1" x14ac:dyDescent="0.2"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  <c r="AI174" s="66"/>
      <c r="AJ174" s="66"/>
    </row>
    <row r="175" spans="2:36" ht="15" customHeight="1" x14ac:dyDescent="0.2"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  <c r="AI175" s="66"/>
      <c r="AJ175" s="66"/>
    </row>
    <row r="176" spans="2:36" ht="15" customHeight="1" x14ac:dyDescent="0.2"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</row>
    <row r="177" spans="2:36" ht="15" customHeight="1" x14ac:dyDescent="0.2"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</row>
    <row r="178" spans="2:36" ht="15" customHeight="1" x14ac:dyDescent="0.2"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</row>
    <row r="187" spans="2:36" ht="15" customHeight="1" x14ac:dyDescent="0.2"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66"/>
      <c r="AH187" s="66"/>
      <c r="AI187" s="66"/>
      <c r="AJ187" s="66"/>
    </row>
    <row r="188" spans="2:36" ht="15" customHeight="1" x14ac:dyDescent="0.2"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  <c r="AI188" s="66"/>
      <c r="AJ188" s="66"/>
    </row>
    <row r="189" spans="2:36" ht="15" customHeight="1" x14ac:dyDescent="0.2"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  <c r="AI189" s="66"/>
      <c r="AJ189" s="66"/>
    </row>
    <row r="190" spans="2:36" ht="15" customHeight="1" x14ac:dyDescent="0.2"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66"/>
      <c r="AH190" s="66"/>
      <c r="AI190" s="66"/>
      <c r="AJ190" s="66"/>
    </row>
    <row r="191" spans="2:36" ht="15" customHeight="1" x14ac:dyDescent="0.2"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</row>
    <row r="192" spans="2:36" ht="15" customHeight="1" x14ac:dyDescent="0.2"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</row>
    <row r="193" spans="2:36" ht="15" customHeight="1" x14ac:dyDescent="0.2"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</row>
    <row r="194" spans="2:36" ht="15" customHeight="1" x14ac:dyDescent="0.2"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</row>
    <row r="195" spans="2:36" ht="15" customHeight="1" x14ac:dyDescent="0.2"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</row>
    <row r="196" spans="2:36" ht="15" customHeight="1" x14ac:dyDescent="0.2"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</row>
    <row r="197" spans="2:36" ht="15" customHeight="1" x14ac:dyDescent="0.2"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</row>
    <row r="198" spans="2:36" ht="15" customHeight="1" x14ac:dyDescent="0.2"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</row>
    <row r="199" spans="2:36" ht="15" customHeight="1" x14ac:dyDescent="0.2"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</row>
    <row r="200" spans="2:36" ht="15" customHeight="1" x14ac:dyDescent="0.2"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</row>
    <row r="201" spans="2:36" ht="15" customHeight="1" x14ac:dyDescent="0.2"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</row>
    <row r="202" spans="2:36" ht="15" customHeight="1" x14ac:dyDescent="0.2"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</row>
    <row r="203" spans="2:36" ht="15" customHeight="1" x14ac:dyDescent="0.2"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</row>
    <row r="204" spans="2:36" ht="15" customHeight="1" x14ac:dyDescent="0.2"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</row>
    <row r="205" spans="2:36" ht="15" customHeight="1" x14ac:dyDescent="0.2"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</row>
  </sheetData>
  <sortState xmlns:xlrd2="http://schemas.microsoft.com/office/spreadsheetml/2017/richdata2" ref="B13:W14">
    <sortCondition ref="B13:B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6" customWidth="1"/>
    <col min="13" max="13" width="6.28515625" style="16" customWidth="1"/>
    <col min="14" max="14" width="6.140625" style="16" customWidth="1"/>
    <col min="15" max="15" width="6.28515625" style="16" customWidth="1"/>
    <col min="16" max="16" width="0.7109375" style="1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6" customWidth="1"/>
    <col min="38" max="38" width="0.7109375" style="1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20</v>
      </c>
      <c r="C1" s="2"/>
      <c r="D1" s="3"/>
      <c r="E1" s="4" t="s">
        <v>21</v>
      </c>
      <c r="F1" s="4"/>
      <c r="G1" s="5"/>
      <c r="H1" s="5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4"/>
      <c r="AB1" s="4"/>
      <c r="AC1" s="5"/>
      <c r="AD1" s="5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0" t="s">
        <v>13</v>
      </c>
      <c r="C2" s="31"/>
      <c r="D2" s="32"/>
      <c r="E2" s="10" t="s">
        <v>7</v>
      </c>
      <c r="F2" s="26"/>
      <c r="G2" s="26"/>
      <c r="H2" s="26"/>
      <c r="I2" s="33"/>
      <c r="J2" s="11"/>
      <c r="K2" s="34"/>
      <c r="L2" s="22" t="s">
        <v>22</v>
      </c>
      <c r="M2" s="26"/>
      <c r="N2" s="26"/>
      <c r="O2" s="35"/>
      <c r="P2" s="8"/>
      <c r="Q2" s="22" t="s">
        <v>23</v>
      </c>
      <c r="R2" s="26"/>
      <c r="S2" s="26"/>
      <c r="T2" s="26"/>
      <c r="U2" s="33"/>
      <c r="V2" s="35"/>
      <c r="W2" s="8"/>
      <c r="X2" s="36" t="s">
        <v>24</v>
      </c>
      <c r="Y2" s="37"/>
      <c r="Z2" s="38"/>
      <c r="AA2" s="10" t="s">
        <v>7</v>
      </c>
      <c r="AB2" s="26"/>
      <c r="AC2" s="26"/>
      <c r="AD2" s="26"/>
      <c r="AE2" s="33"/>
      <c r="AF2" s="11"/>
      <c r="AG2" s="34"/>
      <c r="AH2" s="22" t="s">
        <v>25</v>
      </c>
      <c r="AI2" s="26"/>
      <c r="AJ2" s="26"/>
      <c r="AK2" s="35"/>
      <c r="AL2" s="8"/>
      <c r="AM2" s="22" t="s">
        <v>23</v>
      </c>
      <c r="AN2" s="26"/>
      <c r="AO2" s="26"/>
      <c r="AP2" s="26"/>
      <c r="AQ2" s="33"/>
      <c r="AR2" s="35"/>
      <c r="AS2" s="39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39"/>
      <c r="L3" s="9" t="s">
        <v>4</v>
      </c>
      <c r="M3" s="9" t="s">
        <v>5</v>
      </c>
      <c r="N3" s="9" t="s">
        <v>26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39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39"/>
      <c r="AH3" s="9" t="s">
        <v>4</v>
      </c>
      <c r="AI3" s="9" t="s">
        <v>5</v>
      </c>
      <c r="AJ3" s="9" t="s">
        <v>26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39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7"/>
      <c r="C4" s="19"/>
      <c r="D4" s="1"/>
      <c r="E4" s="17"/>
      <c r="F4" s="17"/>
      <c r="G4" s="17"/>
      <c r="H4" s="18"/>
      <c r="I4" s="17"/>
      <c r="J4" s="40"/>
      <c r="K4" s="16"/>
      <c r="L4" s="41"/>
      <c r="M4" s="9"/>
      <c r="N4" s="9"/>
      <c r="O4" s="9"/>
      <c r="P4" s="12"/>
      <c r="Q4" s="17"/>
      <c r="R4" s="17"/>
      <c r="S4" s="18"/>
      <c r="T4" s="17"/>
      <c r="U4" s="17"/>
      <c r="V4" s="42"/>
      <c r="W4" s="16"/>
      <c r="X4" s="17">
        <v>2015</v>
      </c>
      <c r="Y4" s="17" t="s">
        <v>32</v>
      </c>
      <c r="Z4" s="1" t="s">
        <v>33</v>
      </c>
      <c r="AA4" s="17">
        <v>4</v>
      </c>
      <c r="AB4" s="17">
        <v>0</v>
      </c>
      <c r="AC4" s="17">
        <v>0</v>
      </c>
      <c r="AD4" s="17">
        <v>2</v>
      </c>
      <c r="AE4" s="17">
        <v>8</v>
      </c>
      <c r="AF4" s="25">
        <v>0.38090000000000002</v>
      </c>
      <c r="AG4" s="12">
        <v>21</v>
      </c>
      <c r="AH4" s="9"/>
      <c r="AI4" s="9"/>
      <c r="AJ4" s="9"/>
      <c r="AK4" s="9"/>
      <c r="AL4" s="12"/>
      <c r="AM4" s="17"/>
      <c r="AN4" s="17"/>
      <c r="AO4" s="17"/>
      <c r="AP4" s="17"/>
      <c r="AQ4" s="17"/>
      <c r="AR4" s="43"/>
      <c r="AS4" s="44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7"/>
      <c r="C5" s="19"/>
      <c r="D5" s="1"/>
      <c r="E5" s="17"/>
      <c r="F5" s="17"/>
      <c r="G5" s="17"/>
      <c r="H5" s="18"/>
      <c r="I5" s="17"/>
      <c r="J5" s="40"/>
      <c r="K5" s="16"/>
      <c r="L5" s="41"/>
      <c r="M5" s="9"/>
      <c r="N5" s="9"/>
      <c r="O5" s="9"/>
      <c r="P5" s="12"/>
      <c r="Q5" s="17"/>
      <c r="R5" s="17"/>
      <c r="S5" s="18"/>
      <c r="T5" s="17"/>
      <c r="U5" s="17"/>
      <c r="V5" s="42"/>
      <c r="W5" s="16"/>
      <c r="X5" s="17">
        <v>2016</v>
      </c>
      <c r="Y5" s="17" t="s">
        <v>34</v>
      </c>
      <c r="Z5" s="1" t="s">
        <v>33</v>
      </c>
      <c r="AA5" s="17">
        <v>14</v>
      </c>
      <c r="AB5" s="17">
        <v>0</v>
      </c>
      <c r="AC5" s="17">
        <v>5</v>
      </c>
      <c r="AD5" s="17">
        <v>5</v>
      </c>
      <c r="AE5" s="17">
        <v>47</v>
      </c>
      <c r="AF5" s="25">
        <v>0.53400000000000003</v>
      </c>
      <c r="AG5" s="12">
        <v>88</v>
      </c>
      <c r="AH5" s="9"/>
      <c r="AI5" s="9"/>
      <c r="AJ5" s="9"/>
      <c r="AK5" s="9"/>
      <c r="AL5" s="12"/>
      <c r="AM5" s="17"/>
      <c r="AN5" s="17"/>
      <c r="AO5" s="17"/>
      <c r="AP5" s="17"/>
      <c r="AQ5" s="17"/>
      <c r="AR5" s="43"/>
      <c r="AS5" s="44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7">
        <v>2017</v>
      </c>
      <c r="C6" s="19" t="s">
        <v>17</v>
      </c>
      <c r="D6" s="1" t="s">
        <v>14</v>
      </c>
      <c r="E6" s="17">
        <v>3</v>
      </c>
      <c r="F6" s="17">
        <v>0</v>
      </c>
      <c r="G6" s="17">
        <v>0</v>
      </c>
      <c r="H6" s="18">
        <v>1</v>
      </c>
      <c r="I6" s="17">
        <v>6</v>
      </c>
      <c r="J6" s="40">
        <v>0.46150000000000002</v>
      </c>
      <c r="K6" s="16">
        <v>13</v>
      </c>
      <c r="L6" s="41"/>
      <c r="M6" s="9"/>
      <c r="N6" s="9"/>
      <c r="O6" s="9"/>
      <c r="P6" s="12"/>
      <c r="Q6" s="17"/>
      <c r="R6" s="17"/>
      <c r="S6" s="18"/>
      <c r="T6" s="17"/>
      <c r="U6" s="17"/>
      <c r="V6" s="42"/>
      <c r="W6" s="16"/>
      <c r="X6" s="17">
        <v>2017</v>
      </c>
      <c r="Y6" s="17" t="s">
        <v>19</v>
      </c>
      <c r="Z6" s="1" t="s">
        <v>16</v>
      </c>
      <c r="AA6" s="17">
        <v>16</v>
      </c>
      <c r="AB6" s="17">
        <v>2</v>
      </c>
      <c r="AC6" s="17">
        <v>25</v>
      </c>
      <c r="AD6" s="17">
        <v>22</v>
      </c>
      <c r="AE6" s="17">
        <v>77</v>
      </c>
      <c r="AF6" s="25">
        <v>0.60619999999999996</v>
      </c>
      <c r="AG6" s="12">
        <v>127</v>
      </c>
      <c r="AH6" s="9"/>
      <c r="AI6" s="9"/>
      <c r="AJ6" s="9" t="s">
        <v>35</v>
      </c>
      <c r="AK6" s="9"/>
      <c r="AL6" s="12"/>
      <c r="AM6" s="17">
        <v>7</v>
      </c>
      <c r="AN6" s="17">
        <v>0</v>
      </c>
      <c r="AO6" s="17">
        <v>8</v>
      </c>
      <c r="AP6" s="17">
        <v>5</v>
      </c>
      <c r="AQ6" s="17">
        <v>28</v>
      </c>
      <c r="AR6" s="43">
        <v>0.52829999999999999</v>
      </c>
      <c r="AS6" s="44">
        <v>53</v>
      </c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7"/>
      <c r="C7" s="19"/>
      <c r="D7" s="1"/>
      <c r="E7" s="17"/>
      <c r="F7" s="17"/>
      <c r="G7" s="17"/>
      <c r="H7" s="18"/>
      <c r="I7" s="17"/>
      <c r="J7" s="40"/>
      <c r="K7" s="16"/>
      <c r="L7" s="41"/>
      <c r="M7" s="9"/>
      <c r="N7" s="9"/>
      <c r="O7" s="9"/>
      <c r="P7" s="12"/>
      <c r="Q7" s="17"/>
      <c r="R7" s="17"/>
      <c r="S7" s="18"/>
      <c r="T7" s="17"/>
      <c r="U7" s="17"/>
      <c r="V7" s="42"/>
      <c r="W7" s="16"/>
      <c r="X7" s="17">
        <v>2018</v>
      </c>
      <c r="Y7" s="17" t="s">
        <v>18</v>
      </c>
      <c r="Z7" s="1" t="s">
        <v>14</v>
      </c>
      <c r="AA7" s="17">
        <v>20</v>
      </c>
      <c r="AB7" s="17">
        <v>1</v>
      </c>
      <c r="AC7" s="17">
        <v>4</v>
      </c>
      <c r="AD7" s="17">
        <v>10</v>
      </c>
      <c r="AE7" s="17">
        <v>60</v>
      </c>
      <c r="AF7" s="25">
        <v>0.49580000000000002</v>
      </c>
      <c r="AG7" s="21">
        <v>121</v>
      </c>
      <c r="AH7" s="41"/>
      <c r="AI7" s="9"/>
      <c r="AJ7" s="9"/>
      <c r="AK7" s="9"/>
      <c r="AL7" s="21"/>
      <c r="AM7" s="17">
        <v>5</v>
      </c>
      <c r="AN7" s="17">
        <v>0</v>
      </c>
      <c r="AO7" s="17">
        <v>0</v>
      </c>
      <c r="AP7" s="17">
        <v>0</v>
      </c>
      <c r="AQ7" s="17">
        <v>16</v>
      </c>
      <c r="AR7" s="43">
        <v>0.64</v>
      </c>
      <c r="AS7" s="12">
        <v>25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7">
        <v>2019</v>
      </c>
      <c r="C8" s="19" t="s">
        <v>36</v>
      </c>
      <c r="D8" s="1" t="s">
        <v>14</v>
      </c>
      <c r="E8" s="17">
        <v>22</v>
      </c>
      <c r="F8" s="17">
        <v>0</v>
      </c>
      <c r="G8" s="17">
        <v>5</v>
      </c>
      <c r="H8" s="18">
        <v>13</v>
      </c>
      <c r="I8" s="17">
        <v>56</v>
      </c>
      <c r="J8" s="40">
        <v>0.4516</v>
      </c>
      <c r="K8" s="16">
        <v>124</v>
      </c>
      <c r="L8" s="41"/>
      <c r="M8" s="9"/>
      <c r="N8" s="9"/>
      <c r="O8" s="9"/>
      <c r="P8" s="12"/>
      <c r="Q8" s="17">
        <v>4</v>
      </c>
      <c r="R8" s="17">
        <v>2</v>
      </c>
      <c r="S8" s="18">
        <v>1</v>
      </c>
      <c r="T8" s="17">
        <v>5</v>
      </c>
      <c r="U8" s="17">
        <v>17</v>
      </c>
      <c r="V8" s="42">
        <v>0.4047</v>
      </c>
      <c r="W8" s="16">
        <v>42</v>
      </c>
      <c r="X8" s="17"/>
      <c r="Y8" s="17"/>
      <c r="Z8" s="1"/>
      <c r="AA8" s="17"/>
      <c r="AB8" s="17"/>
      <c r="AC8" s="17"/>
      <c r="AD8" s="17"/>
      <c r="AE8" s="17"/>
      <c r="AF8" s="25"/>
      <c r="AG8" s="21"/>
      <c r="AH8" s="41"/>
      <c r="AI8" s="9"/>
      <c r="AJ8" s="9"/>
      <c r="AK8" s="9"/>
      <c r="AL8" s="21"/>
      <c r="AM8" s="17"/>
      <c r="AN8" s="17"/>
      <c r="AO8" s="17"/>
      <c r="AP8" s="17"/>
      <c r="AQ8" s="17"/>
      <c r="AR8" s="43"/>
      <c r="AS8" s="12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7">
        <v>2020</v>
      </c>
      <c r="C9" s="19" t="s">
        <v>36</v>
      </c>
      <c r="D9" s="1" t="s">
        <v>14</v>
      </c>
      <c r="E9" s="17">
        <v>14</v>
      </c>
      <c r="F9" s="17">
        <v>2</v>
      </c>
      <c r="G9" s="17">
        <v>3</v>
      </c>
      <c r="H9" s="18">
        <v>13</v>
      </c>
      <c r="I9" s="17">
        <v>60</v>
      </c>
      <c r="J9" s="40">
        <v>0.6593</v>
      </c>
      <c r="K9" s="16">
        <v>91</v>
      </c>
      <c r="L9" s="41"/>
      <c r="M9" s="9"/>
      <c r="N9" s="9"/>
      <c r="O9" s="9"/>
      <c r="P9" s="124"/>
      <c r="Q9" s="17">
        <v>5</v>
      </c>
      <c r="R9" s="17">
        <v>0</v>
      </c>
      <c r="S9" s="18">
        <v>1</v>
      </c>
      <c r="T9" s="17">
        <v>5</v>
      </c>
      <c r="U9" s="17">
        <v>18</v>
      </c>
      <c r="V9" s="43">
        <v>0.5454</v>
      </c>
      <c r="W9" s="16">
        <v>33</v>
      </c>
      <c r="X9" s="17"/>
      <c r="Y9" s="17"/>
      <c r="Z9" s="1"/>
      <c r="AA9" s="17"/>
      <c r="AB9" s="17"/>
      <c r="AC9" s="17"/>
      <c r="AD9" s="17"/>
      <c r="AE9" s="17"/>
      <c r="AF9" s="25"/>
      <c r="AG9" s="12"/>
      <c r="AH9" s="9"/>
      <c r="AI9" s="9"/>
      <c r="AJ9" s="9"/>
      <c r="AK9" s="9"/>
      <c r="AL9" s="21"/>
      <c r="AM9" s="17"/>
      <c r="AN9" s="17"/>
      <c r="AO9" s="17"/>
      <c r="AP9" s="17"/>
      <c r="AQ9" s="17"/>
      <c r="AR9" s="43"/>
      <c r="AS9" s="12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ht="14.25" x14ac:dyDescent="0.2">
      <c r="A10" s="21"/>
      <c r="B10" s="125">
        <v>2021</v>
      </c>
      <c r="C10" s="130" t="s">
        <v>36</v>
      </c>
      <c r="D10" s="126" t="s">
        <v>14</v>
      </c>
      <c r="E10" s="125">
        <v>20</v>
      </c>
      <c r="F10" s="125">
        <v>0</v>
      </c>
      <c r="G10" s="125">
        <v>5</v>
      </c>
      <c r="H10" s="131">
        <v>27</v>
      </c>
      <c r="I10" s="125">
        <v>96</v>
      </c>
      <c r="J10" s="127">
        <v>0.70589999999999997</v>
      </c>
      <c r="K10" s="128">
        <v>136</v>
      </c>
      <c r="L10" s="41"/>
      <c r="M10" s="9" t="s">
        <v>34</v>
      </c>
      <c r="N10" s="9"/>
      <c r="O10" s="9" t="s">
        <v>32</v>
      </c>
      <c r="P10" s="12"/>
      <c r="Q10" s="17">
        <v>3</v>
      </c>
      <c r="R10" s="17">
        <v>0</v>
      </c>
      <c r="S10" s="18">
        <v>1</v>
      </c>
      <c r="T10" s="17">
        <v>0</v>
      </c>
      <c r="U10" s="17">
        <v>4</v>
      </c>
      <c r="V10" s="42">
        <v>0.44440000000000002</v>
      </c>
      <c r="W10" s="12">
        <v>9</v>
      </c>
      <c r="X10" s="17"/>
      <c r="Y10" s="17"/>
      <c r="Z10" s="1"/>
      <c r="AA10" s="17"/>
      <c r="AB10" s="17"/>
      <c r="AC10" s="17"/>
      <c r="AD10" s="17"/>
      <c r="AE10" s="17"/>
      <c r="AF10" s="25"/>
      <c r="AG10" s="21"/>
      <c r="AH10" s="41"/>
      <c r="AI10" s="9"/>
      <c r="AJ10" s="9"/>
      <c r="AK10" s="9"/>
      <c r="AL10" s="12"/>
      <c r="AM10" s="17"/>
      <c r="AN10" s="17"/>
      <c r="AO10" s="17"/>
      <c r="AP10" s="17"/>
      <c r="AQ10" s="17"/>
      <c r="AR10" s="43"/>
      <c r="AS10" s="12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ht="14.25" x14ac:dyDescent="0.2">
      <c r="A11" s="21"/>
      <c r="B11" s="125">
        <v>2022</v>
      </c>
      <c r="C11" s="130" t="s">
        <v>18</v>
      </c>
      <c r="D11" s="126" t="s">
        <v>14</v>
      </c>
      <c r="E11" s="125">
        <v>23</v>
      </c>
      <c r="F11" s="125">
        <v>0</v>
      </c>
      <c r="G11" s="125">
        <v>5</v>
      </c>
      <c r="H11" s="131">
        <v>11</v>
      </c>
      <c r="I11" s="125">
        <v>68</v>
      </c>
      <c r="J11" s="127">
        <v>0.53969999999999996</v>
      </c>
      <c r="K11" s="128">
        <v>126</v>
      </c>
      <c r="L11" s="41"/>
      <c r="M11" s="9"/>
      <c r="N11" s="9"/>
      <c r="O11" s="9"/>
      <c r="P11" s="12"/>
      <c r="Q11" s="17">
        <v>3</v>
      </c>
      <c r="R11" s="17">
        <v>0</v>
      </c>
      <c r="S11" s="18">
        <v>0</v>
      </c>
      <c r="T11" s="17">
        <v>1</v>
      </c>
      <c r="U11" s="17">
        <v>11</v>
      </c>
      <c r="V11" s="43">
        <v>0.64710000000000001</v>
      </c>
      <c r="W11" s="12">
        <v>17</v>
      </c>
      <c r="X11" s="17"/>
      <c r="Y11" s="17"/>
      <c r="Z11" s="1"/>
      <c r="AA11" s="17"/>
      <c r="AB11" s="17"/>
      <c r="AC11" s="17"/>
      <c r="AD11" s="17"/>
      <c r="AE11" s="17"/>
      <c r="AF11" s="25"/>
      <c r="AG11" s="21"/>
      <c r="AH11" s="41"/>
      <c r="AI11" s="9"/>
      <c r="AJ11" s="9"/>
      <c r="AK11" s="9"/>
      <c r="AL11" s="12"/>
      <c r="AM11" s="17"/>
      <c r="AN11" s="17"/>
      <c r="AO11" s="17"/>
      <c r="AP11" s="17"/>
      <c r="AQ11" s="17"/>
      <c r="AR11" s="43"/>
      <c r="AS11" s="12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7">
        <v>2023</v>
      </c>
      <c r="C12" s="17" t="s">
        <v>36</v>
      </c>
      <c r="D12" s="129" t="s">
        <v>14</v>
      </c>
      <c r="E12" s="125">
        <v>24</v>
      </c>
      <c r="F12" s="125">
        <v>1</v>
      </c>
      <c r="G12" s="17">
        <v>6</v>
      </c>
      <c r="H12" s="125">
        <v>14</v>
      </c>
      <c r="I12" s="125">
        <v>75</v>
      </c>
      <c r="J12" s="132">
        <v>0.58590000000000009</v>
      </c>
      <c r="K12" s="133">
        <v>128</v>
      </c>
      <c r="L12" s="9"/>
      <c r="M12" s="9"/>
      <c r="N12" s="9"/>
      <c r="O12" s="9"/>
      <c r="Q12" s="17">
        <v>2</v>
      </c>
      <c r="R12" s="17">
        <v>0</v>
      </c>
      <c r="S12" s="18">
        <v>0</v>
      </c>
      <c r="T12" s="17">
        <v>1</v>
      </c>
      <c r="U12" s="17">
        <v>11</v>
      </c>
      <c r="V12" s="40">
        <v>0.84620000000000006</v>
      </c>
      <c r="W12" s="16">
        <v>13</v>
      </c>
      <c r="X12" s="17"/>
      <c r="Y12" s="17"/>
      <c r="Z12" s="1"/>
      <c r="AA12" s="17"/>
      <c r="AB12" s="17"/>
      <c r="AC12" s="17"/>
      <c r="AD12" s="17"/>
      <c r="AE12" s="17"/>
      <c r="AF12" s="25"/>
      <c r="AG12" s="12"/>
      <c r="AH12" s="9"/>
      <c r="AI12" s="9"/>
      <c r="AJ12" s="9"/>
      <c r="AK12" s="9"/>
      <c r="AL12" s="21"/>
      <c r="AM12" s="17"/>
      <c r="AN12" s="17"/>
      <c r="AO12" s="17"/>
      <c r="AP12" s="17"/>
      <c r="AQ12" s="17"/>
      <c r="AR12" s="43"/>
      <c r="AS12" s="44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4.25" x14ac:dyDescent="0.2">
      <c r="A13" s="21"/>
      <c r="B13" s="45" t="s">
        <v>27</v>
      </c>
      <c r="C13" s="7"/>
      <c r="D13" s="6"/>
      <c r="E13" s="46">
        <f>SUM(E4:E12)</f>
        <v>106</v>
      </c>
      <c r="F13" s="46">
        <f>SUM(F4:F12)</f>
        <v>3</v>
      </c>
      <c r="G13" s="46">
        <f>SUM(G4:G12)</f>
        <v>24</v>
      </c>
      <c r="H13" s="46">
        <f>SUM(H4:H12)</f>
        <v>79</v>
      </c>
      <c r="I13" s="46">
        <f>SUM(I4:I12)</f>
        <v>361</v>
      </c>
      <c r="J13" s="47">
        <f>PRODUCT(I13/K13)</f>
        <v>0.58414239482200647</v>
      </c>
      <c r="K13" s="34">
        <f>SUM(K4:K12)</f>
        <v>618</v>
      </c>
      <c r="L13" s="22"/>
      <c r="M13" s="33"/>
      <c r="N13" s="48"/>
      <c r="O13" s="49"/>
      <c r="P13" s="12"/>
      <c r="Q13" s="46">
        <f>SUM(Q4:Q12)</f>
        <v>17</v>
      </c>
      <c r="R13" s="46">
        <f>SUM(R4:R12)</f>
        <v>2</v>
      </c>
      <c r="S13" s="46">
        <f>SUM(S4:S12)</f>
        <v>3</v>
      </c>
      <c r="T13" s="46">
        <f>SUM(T4:T12)</f>
        <v>12</v>
      </c>
      <c r="U13" s="46">
        <f>SUM(U4:U12)</f>
        <v>61</v>
      </c>
      <c r="V13" s="47">
        <f>PRODUCT(U13/W13)</f>
        <v>0.53508771929824561</v>
      </c>
      <c r="W13" s="34">
        <f>SUM(W4:W12)</f>
        <v>114</v>
      </c>
      <c r="X13" s="20" t="s">
        <v>27</v>
      </c>
      <c r="Y13" s="13"/>
      <c r="Z13" s="11"/>
      <c r="AA13" s="46">
        <f>SUM(AA4:AA12)</f>
        <v>54</v>
      </c>
      <c r="AB13" s="46">
        <f>SUM(AB4:AB12)</f>
        <v>3</v>
      </c>
      <c r="AC13" s="46">
        <f>SUM(AC4:AC12)</f>
        <v>34</v>
      </c>
      <c r="AD13" s="46">
        <f>SUM(AD4:AD12)</f>
        <v>39</v>
      </c>
      <c r="AE13" s="46">
        <f>SUM(AE4:AE12)</f>
        <v>192</v>
      </c>
      <c r="AF13" s="47">
        <f>PRODUCT(AE13/AG13)</f>
        <v>0.53781512605042014</v>
      </c>
      <c r="AG13" s="34">
        <f>SUM(AG4:AG12)</f>
        <v>357</v>
      </c>
      <c r="AH13" s="22"/>
      <c r="AI13" s="33"/>
      <c r="AJ13" s="48"/>
      <c r="AK13" s="49"/>
      <c r="AL13" s="12"/>
      <c r="AM13" s="46">
        <f>SUM(AM4:AM12)</f>
        <v>12</v>
      </c>
      <c r="AN13" s="46">
        <f>SUM(AN4:AN12)</f>
        <v>0</v>
      </c>
      <c r="AO13" s="46">
        <f>SUM(AO4:AO12)</f>
        <v>8</v>
      </c>
      <c r="AP13" s="46">
        <f>SUM(AP4:AP12)</f>
        <v>5</v>
      </c>
      <c r="AQ13" s="46">
        <f>SUM(AQ4:AQ12)</f>
        <v>44</v>
      </c>
      <c r="AR13" s="47">
        <f>PRODUCT(AQ13/AS13)</f>
        <v>0.5641025641025641</v>
      </c>
      <c r="AS13" s="39">
        <f>SUM(AS4:AS12)</f>
        <v>78</v>
      </c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50"/>
      <c r="K14" s="16"/>
      <c r="L14" s="12"/>
      <c r="M14" s="12"/>
      <c r="N14" s="12"/>
      <c r="O14" s="12"/>
      <c r="P14" s="21"/>
      <c r="Q14" s="21"/>
      <c r="R14" s="21"/>
      <c r="S14" s="21"/>
      <c r="T14" s="21"/>
      <c r="U14" s="12"/>
      <c r="V14" s="12"/>
      <c r="W14" s="16"/>
      <c r="X14" s="21"/>
      <c r="Y14" s="21"/>
      <c r="Z14" s="21"/>
      <c r="AA14" s="21"/>
      <c r="AB14" s="21"/>
      <c r="AC14" s="21"/>
      <c r="AD14" s="21"/>
      <c r="AE14" s="21"/>
      <c r="AF14" s="50"/>
      <c r="AG14" s="16"/>
      <c r="AH14" s="12"/>
      <c r="AI14" s="12"/>
      <c r="AJ14" s="12"/>
      <c r="AK14" s="12"/>
      <c r="AL14" s="21"/>
      <c r="AM14" s="21"/>
      <c r="AN14" s="21"/>
      <c r="AO14" s="21"/>
      <c r="AP14" s="21"/>
      <c r="AQ14" s="12"/>
      <c r="AR14" s="12"/>
      <c r="AS14" s="16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51" t="s">
        <v>28</v>
      </c>
      <c r="C15" s="52"/>
      <c r="D15" s="53"/>
      <c r="E15" s="11" t="s">
        <v>2</v>
      </c>
      <c r="F15" s="9" t="s">
        <v>6</v>
      </c>
      <c r="G15" s="11" t="s">
        <v>4</v>
      </c>
      <c r="H15" s="9" t="s">
        <v>5</v>
      </c>
      <c r="I15" s="9" t="s">
        <v>8</v>
      </c>
      <c r="J15" s="9" t="s">
        <v>9</v>
      </c>
      <c r="K15" s="12"/>
      <c r="L15" s="9" t="s">
        <v>10</v>
      </c>
      <c r="M15" s="9" t="s">
        <v>11</v>
      </c>
      <c r="N15" s="9" t="s">
        <v>29</v>
      </c>
      <c r="O15" s="9" t="s">
        <v>30</v>
      </c>
      <c r="Q15" s="21"/>
      <c r="R15" s="21" t="s">
        <v>12</v>
      </c>
      <c r="S15" s="21"/>
      <c r="T15" s="21" t="s">
        <v>69</v>
      </c>
      <c r="U15" s="12"/>
      <c r="V15" s="16"/>
      <c r="W15" s="16"/>
      <c r="X15" s="16"/>
      <c r="Y15" s="16"/>
      <c r="Z15" s="16"/>
      <c r="AA15" s="16"/>
      <c r="AB15" s="16"/>
      <c r="AC15" s="21"/>
      <c r="AD15" s="21"/>
      <c r="AE15" s="21"/>
      <c r="AF15" s="21"/>
      <c r="AG15" s="21"/>
      <c r="AH15" s="21"/>
      <c r="AI15" s="21"/>
      <c r="AJ15" s="21"/>
      <c r="AK15" s="21"/>
      <c r="AM15" s="16"/>
      <c r="AN15" s="16"/>
      <c r="AO15" s="16"/>
      <c r="AP15" s="16"/>
      <c r="AQ15" s="16"/>
      <c r="AR15" s="16"/>
      <c r="AS15" s="16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23" t="s">
        <v>31</v>
      </c>
      <c r="C16" s="3"/>
      <c r="D16" s="24"/>
      <c r="E16" s="54">
        <v>5</v>
      </c>
      <c r="F16" s="54">
        <v>0</v>
      </c>
      <c r="G16" s="54">
        <v>0</v>
      </c>
      <c r="H16" s="54">
        <v>1</v>
      </c>
      <c r="I16" s="54">
        <v>7</v>
      </c>
      <c r="J16" s="55">
        <v>0.36799999999999999</v>
      </c>
      <c r="K16" s="21">
        <f>PRODUCT(I16/J16)</f>
        <v>19.021739130434781</v>
      </c>
      <c r="L16" s="56">
        <f>PRODUCT((F16+G16)/E16)</f>
        <v>0</v>
      </c>
      <c r="M16" s="56">
        <f>PRODUCT(H16/E16)</f>
        <v>0.2</v>
      </c>
      <c r="N16" s="56">
        <f>PRODUCT((F16+G16+H16)/E16)</f>
        <v>0.2</v>
      </c>
      <c r="O16" s="56">
        <f>PRODUCT(I16/E16)</f>
        <v>1.4</v>
      </c>
      <c r="Q16" s="21"/>
      <c r="R16" s="21"/>
      <c r="S16" s="21"/>
      <c r="T16" s="21" t="s">
        <v>15</v>
      </c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57" t="s">
        <v>13</v>
      </c>
      <c r="C17" s="58"/>
      <c r="D17" s="59"/>
      <c r="E17" s="54">
        <f>PRODUCT(E13+Q13)</f>
        <v>123</v>
      </c>
      <c r="F17" s="54">
        <f>PRODUCT(F13+R13)</f>
        <v>5</v>
      </c>
      <c r="G17" s="54">
        <f>PRODUCT(G13+S13)</f>
        <v>27</v>
      </c>
      <c r="H17" s="54">
        <f>PRODUCT(H13+T13)</f>
        <v>91</v>
      </c>
      <c r="I17" s="54">
        <f>PRODUCT(I13+U13)</f>
        <v>422</v>
      </c>
      <c r="J17" s="55">
        <f>PRODUCT(I17/K17)</f>
        <v>0.57650273224043713</v>
      </c>
      <c r="K17" s="21">
        <f>PRODUCT(K13+W13)</f>
        <v>732</v>
      </c>
      <c r="L17" s="56">
        <f>PRODUCT((F17+G17)/E17)</f>
        <v>0.26016260162601629</v>
      </c>
      <c r="M17" s="56">
        <f>PRODUCT(H17/E17)</f>
        <v>0.73983739837398377</v>
      </c>
      <c r="N17" s="56">
        <f>PRODUCT((F17+G17+H17)/E17)</f>
        <v>1</v>
      </c>
      <c r="O17" s="56">
        <f>PRODUCT(I17/E17)</f>
        <v>3.4308943089430892</v>
      </c>
      <c r="Q17" s="21"/>
      <c r="R17" s="21"/>
      <c r="S17" s="21"/>
      <c r="T17" s="21" t="s">
        <v>70</v>
      </c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14" t="s">
        <v>24</v>
      </c>
      <c r="C18" s="60"/>
      <c r="D18" s="15"/>
      <c r="E18" s="54">
        <f>PRODUCT(AA13+AM13)</f>
        <v>66</v>
      </c>
      <c r="F18" s="54">
        <f>PRODUCT(AB13+AN13)</f>
        <v>3</v>
      </c>
      <c r="G18" s="54">
        <f>PRODUCT(AC13+AO13)</f>
        <v>42</v>
      </c>
      <c r="H18" s="54">
        <f>PRODUCT(AD13+AP13)</f>
        <v>44</v>
      </c>
      <c r="I18" s="54">
        <f>PRODUCT(AE13+AQ13)</f>
        <v>236</v>
      </c>
      <c r="J18" s="55">
        <f>PRODUCT(I18/K18)</f>
        <v>0.54252873563218396</v>
      </c>
      <c r="K18" s="12">
        <f>PRODUCT(AG13+AS13)</f>
        <v>435</v>
      </c>
      <c r="L18" s="56">
        <f>PRODUCT((F18+G18)/E18)</f>
        <v>0.68181818181818177</v>
      </c>
      <c r="M18" s="56">
        <f>PRODUCT(H18/E18)</f>
        <v>0.66666666666666663</v>
      </c>
      <c r="N18" s="56">
        <f>PRODUCT((F18+G18+H18)/E18)</f>
        <v>1.3484848484848484</v>
      </c>
      <c r="O18" s="56">
        <f>PRODUCT(I18/E18)</f>
        <v>3.5757575757575757</v>
      </c>
      <c r="Q18" s="21"/>
      <c r="R18" s="21"/>
      <c r="S18" s="21"/>
      <c r="T18" s="21"/>
      <c r="U18" s="12"/>
      <c r="V18" s="12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12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61" t="s">
        <v>27</v>
      </c>
      <c r="C19" s="62"/>
      <c r="D19" s="63"/>
      <c r="E19" s="54">
        <f>SUM(E16:E18)</f>
        <v>194</v>
      </c>
      <c r="F19" s="54">
        <f t="shared" ref="F19:I19" si="0">SUM(F16:F18)</f>
        <v>8</v>
      </c>
      <c r="G19" s="54">
        <f t="shared" si="0"/>
        <v>69</v>
      </c>
      <c r="H19" s="54">
        <f t="shared" si="0"/>
        <v>136</v>
      </c>
      <c r="I19" s="54">
        <f t="shared" si="0"/>
        <v>665</v>
      </c>
      <c r="J19" s="55">
        <f>PRODUCT(I19/K19)</f>
        <v>0.56069798559304951</v>
      </c>
      <c r="K19" s="21">
        <f>SUM(K16:K18)</f>
        <v>1186.0217391304348</v>
      </c>
      <c r="L19" s="56">
        <f>PRODUCT((F19+G19)/E19)</f>
        <v>0.39690721649484534</v>
      </c>
      <c r="M19" s="56">
        <f>PRODUCT(H19/E19)</f>
        <v>0.7010309278350515</v>
      </c>
      <c r="N19" s="56">
        <f>PRODUCT((F19+G19+H19)/E19)</f>
        <v>1.097938144329897</v>
      </c>
      <c r="O19" s="56">
        <f>PRODUCT(I19/E19)</f>
        <v>3.4278350515463916</v>
      </c>
      <c r="Q19" s="12"/>
      <c r="R19" s="12"/>
      <c r="S19" s="12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12"/>
      <c r="F20" s="12"/>
      <c r="G20" s="12"/>
      <c r="H20" s="12"/>
      <c r="I20" s="12"/>
      <c r="J20" s="21"/>
      <c r="K20" s="21"/>
      <c r="L20" s="12"/>
      <c r="M20" s="12"/>
      <c r="N20" s="12"/>
      <c r="O20" s="1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2:57" ht="14.25" x14ac:dyDescent="0.2">
      <c r="L177"/>
      <c r="M177"/>
      <c r="N177"/>
      <c r="O177"/>
      <c r="P177"/>
      <c r="Q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2:57" ht="14.25" x14ac:dyDescent="0.2">
      <c r="L178"/>
      <c r="M178"/>
      <c r="N178"/>
      <c r="O178"/>
      <c r="P178"/>
      <c r="Q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12"/>
    </row>
    <row r="179" spans="12:57" ht="14.25" x14ac:dyDescent="0.2">
      <c r="L179"/>
      <c r="M179"/>
      <c r="N179"/>
      <c r="O179"/>
      <c r="P179"/>
      <c r="Q179" s="12"/>
      <c r="R179" s="12"/>
      <c r="S179" s="12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12"/>
    </row>
    <row r="180" spans="12:57" ht="14.25" x14ac:dyDescent="0.2">
      <c r="L180"/>
      <c r="M180"/>
      <c r="N180"/>
      <c r="O180"/>
      <c r="P180"/>
      <c r="Q180" s="12"/>
      <c r="R180" s="12"/>
      <c r="S180" s="12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12"/>
    </row>
    <row r="181" spans="12:57" ht="14.25" x14ac:dyDescent="0.2">
      <c r="L181" s="12"/>
      <c r="M181" s="12"/>
      <c r="N181" s="12"/>
      <c r="O181" s="12"/>
      <c r="P181" s="12"/>
      <c r="R181" s="12"/>
      <c r="S181" s="12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12"/>
    </row>
    <row r="182" spans="12:57" ht="14.25" x14ac:dyDescent="0.2">
      <c r="L182" s="12"/>
      <c r="M182" s="12"/>
      <c r="N182" s="12"/>
      <c r="O182" s="12"/>
      <c r="P182" s="12"/>
      <c r="R182" s="12"/>
      <c r="S182" s="12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12"/>
    </row>
    <row r="183" spans="12:57" ht="14.25" x14ac:dyDescent="0.2">
      <c r="L183" s="12"/>
      <c r="M183" s="12"/>
      <c r="N183" s="12"/>
      <c r="O183" s="12"/>
      <c r="P183" s="12"/>
      <c r="R183" s="12"/>
      <c r="S183" s="12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12"/>
    </row>
    <row r="184" spans="12:57" ht="14.25" x14ac:dyDescent="0.2">
      <c r="L184" s="12"/>
      <c r="M184" s="12"/>
      <c r="N184" s="12"/>
      <c r="O184" s="12"/>
      <c r="P184" s="12"/>
      <c r="R184" s="12"/>
      <c r="S184" s="12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12"/>
      <c r="AL184" s="12"/>
    </row>
    <row r="185" spans="12:57" x14ac:dyDescent="0.25">
      <c r="R185" s="16"/>
      <c r="S185" s="16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</row>
    <row r="186" spans="12:57" x14ac:dyDescent="0.25">
      <c r="R186" s="16"/>
      <c r="S186" s="16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</row>
    <row r="187" spans="12:57" x14ac:dyDescent="0.25">
      <c r="R187" s="16"/>
      <c r="S187" s="16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</row>
    <row r="188" spans="12:57" x14ac:dyDescent="0.25">
      <c r="L188"/>
      <c r="M188"/>
      <c r="N188"/>
      <c r="O188"/>
      <c r="P188"/>
      <c r="R188" s="16"/>
      <c r="S188" s="16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57" x14ac:dyDescent="0.25">
      <c r="L189"/>
      <c r="M189"/>
      <c r="N189"/>
      <c r="O189"/>
      <c r="P189"/>
      <c r="R189" s="16"/>
      <c r="S189" s="16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57" x14ac:dyDescent="0.25">
      <c r="L190"/>
      <c r="M190"/>
      <c r="N190"/>
      <c r="O190"/>
      <c r="P190"/>
      <c r="R190" s="16"/>
      <c r="S190" s="16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57" x14ac:dyDescent="0.25">
      <c r="L191"/>
      <c r="M191"/>
      <c r="N191"/>
      <c r="O191"/>
      <c r="P191"/>
      <c r="R191" s="16"/>
      <c r="S191" s="16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57" x14ac:dyDescent="0.25">
      <c r="L192"/>
      <c r="M192"/>
      <c r="N192"/>
      <c r="O192"/>
      <c r="P192"/>
      <c r="R192" s="16"/>
      <c r="S192" s="16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6"/>
      <c r="S193" s="16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6"/>
      <c r="S194" s="16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6"/>
      <c r="S195" s="16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6"/>
      <c r="S196" s="16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6"/>
      <c r="S197" s="16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6"/>
      <c r="S198" s="16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6"/>
      <c r="S199" s="16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6"/>
      <c r="S200" s="16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6"/>
      <c r="S201" s="16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6"/>
      <c r="S202" s="16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6"/>
      <c r="S203" s="16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6"/>
      <c r="S204" s="16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6"/>
      <c r="S205" s="16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6"/>
      <c r="S206" s="16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6"/>
      <c r="S207" s="16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6"/>
      <c r="S208" s="16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16"/>
      <c r="S209" s="16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16"/>
      <c r="S210" s="16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16"/>
      <c r="S211" s="16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16"/>
      <c r="S212" s="16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ht="14.25" x14ac:dyDescent="0.2">
      <c r="L213"/>
      <c r="M213"/>
      <c r="N213"/>
      <c r="O213"/>
      <c r="P213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ht="14.25" x14ac:dyDescent="0.2">
      <c r="L214"/>
      <c r="M214"/>
      <c r="N214"/>
      <c r="O214"/>
      <c r="P214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  <row r="215" spans="12:38" ht="14.25" x14ac:dyDescent="0.2">
      <c r="L215"/>
      <c r="M215"/>
      <c r="N215"/>
      <c r="O215"/>
      <c r="P215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  <row r="216" spans="12:38" ht="14.25" x14ac:dyDescent="0.2">
      <c r="L216"/>
      <c r="M216"/>
      <c r="N216"/>
      <c r="O216"/>
      <c r="P216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/>
      <c r="AL216"/>
    </row>
  </sheetData>
  <sortState xmlns:xlrd2="http://schemas.microsoft.com/office/spreadsheetml/2017/richdata2" ref="B11:Z12">
    <sortCondition ref="B11:B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2023-09-04T18:42:48Z</dcterms:modified>
</cp:coreProperties>
</file>